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12420" windowHeight="954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F39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<sst xmlns="http://schemas.openxmlformats.org/spreadsheetml/2006/main" count="1392" uniqueCount="599">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</sst>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8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68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68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8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9" t="s">
        <v>50</v>
      </c>
      <c r="B2" s="320"/>
      <c r="C2" s="320"/>
      <c r="D2" s="320"/>
      <c r="E2" s="320"/>
      <c r="F2" s="32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1" t="s">
        <v>51</v>
      </c>
      <c r="D3" s="321"/>
      <c r="E3" s="321"/>
      <c r="F3" s="321"/>
      <c r="G3" s="321"/>
      <c r="H3" s="321"/>
      <c r="I3" s="321"/>
      <c r="J3" s="321"/>
      <c r="K3" s="321"/>
      <c r="L3" s="321"/>
      <c r="M3" s="303" t="s">
        <v>23</v>
      </c>
      <c r="N3" s="311"/>
      <c r="O3" s="312" t="s">
        <v>24</v>
      </c>
      <c r="P3" s="313"/>
      <c r="Q3" s="303" t="s">
        <v>5</v>
      </c>
      <c r="R3" s="303"/>
      <c r="S3" s="311"/>
      <c r="T3" s="314"/>
      <c r="U3" s="305" t="s">
        <v>26</v>
      </c>
      <c r="V3" s="306"/>
      <c r="W3" s="307" t="s">
        <v>25</v>
      </c>
    </row>
    <row r="4" spans="1:23" ht="12.75" customHeight="1">
      <c r="A4" s="311" t="s">
        <v>27</v>
      </c>
      <c r="B4" s="303" t="s">
        <v>28</v>
      </c>
      <c r="C4" s="303" t="s">
        <v>29</v>
      </c>
      <c r="D4" s="303" t="s">
        <v>30</v>
      </c>
      <c r="E4" s="303" t="s">
        <v>31</v>
      </c>
      <c r="F4" s="303" t="s">
        <v>32</v>
      </c>
      <c r="G4" s="303" t="s">
        <v>33</v>
      </c>
      <c r="H4" s="315" t="s">
        <v>52</v>
      </c>
      <c r="I4" s="303" t="s">
        <v>34</v>
      </c>
      <c r="J4" s="314"/>
      <c r="K4" s="303" t="s">
        <v>35</v>
      </c>
      <c r="L4" s="303" t="s">
        <v>36</v>
      </c>
      <c r="M4" s="303" t="s">
        <v>35</v>
      </c>
      <c r="N4" s="303" t="s">
        <v>37</v>
      </c>
      <c r="O4" s="303" t="s">
        <v>35</v>
      </c>
      <c r="P4" s="303" t="s">
        <v>37</v>
      </c>
      <c r="Q4" s="303" t="s">
        <v>38</v>
      </c>
      <c r="R4" s="303" t="s">
        <v>39</v>
      </c>
      <c r="S4" s="303" t="s">
        <v>36</v>
      </c>
      <c r="T4" s="303" t="s">
        <v>39</v>
      </c>
      <c r="U4" s="315" t="s">
        <v>36</v>
      </c>
      <c r="V4" s="303" t="s">
        <v>39</v>
      </c>
      <c r="W4" s="308"/>
    </row>
    <row r="5" spans="1:23">
      <c r="A5" s="314"/>
      <c r="B5" s="314"/>
      <c r="C5" s="314"/>
      <c r="D5" s="314"/>
      <c r="E5" s="314"/>
      <c r="F5" s="314"/>
      <c r="G5" s="314"/>
      <c r="H5" s="316"/>
      <c r="I5" s="106" t="s">
        <v>40</v>
      </c>
      <c r="J5" s="106" t="s">
        <v>41</v>
      </c>
      <c r="K5" s="314"/>
      <c r="L5" s="314"/>
      <c r="M5" s="314"/>
      <c r="N5" s="314"/>
      <c r="O5" s="314"/>
      <c r="P5" s="314"/>
      <c r="Q5" s="310"/>
      <c r="R5" s="310"/>
      <c r="S5" s="314"/>
      <c r="T5" s="310"/>
      <c r="U5" s="316"/>
      <c r="V5" s="304"/>
      <c r="W5" s="30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7" t="s">
        <v>5</v>
      </c>
      <c r="B179" s="31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4" t="s">
        <v>210</v>
      </c>
      <c r="B1" s="324"/>
      <c r="C1" s="324"/>
      <c r="D1" s="324"/>
      <c r="E1" s="324"/>
      <c r="F1" s="324"/>
      <c r="G1" s="32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5" t="e">
        <f>#REF!</f>
        <v>#REF!</v>
      </c>
      <c r="C2" s="326"/>
      <c r="D2" s="32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8">
        <v>41948</v>
      </c>
      <c r="C4" s="328"/>
      <c r="D4" s="32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8">
        <v>41949</v>
      </c>
      <c r="C5" s="328"/>
      <c r="D5" s="32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8" t="s">
        <v>226</v>
      </c>
      <c r="C9" s="328"/>
      <c r="D9" s="32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8"/>
      <c r="C21" s="328"/>
      <c r="D21" s="32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9" t="s">
        <v>241</v>
      </c>
      <c r="F23" s="329"/>
      <c r="G23" s="32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25" zoomScale="77" zoomScaleNormal="77" zoomScaleSheetLayoutView="77" workbookViewId="0">
      <selection activeCell="F32" sqref="F32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59" t="s">
        <v>561</v>
      </c>
      <c r="C1" s="359"/>
      <c r="D1" s="359"/>
      <c r="E1" s="359"/>
      <c r="F1" s="359"/>
      <c r="G1" s="359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59" t="s">
        <v>564</v>
      </c>
      <c r="C6" s="359"/>
      <c r="D6" s="359"/>
      <c r="E6" s="359"/>
      <c r="F6" s="359"/>
      <c r="G6" s="359"/>
    </row>
    <row r="7" spans="2:7" ht="15.75" customHeight="1">
      <c r="B7" s="359" t="s">
        <v>565</v>
      </c>
      <c r="C7" s="359"/>
      <c r="D7" s="359"/>
      <c r="E7" s="359"/>
      <c r="F7" s="359"/>
      <c r="G7" s="359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72" t="s">
        <v>570</v>
      </c>
      <c r="C18" s="372"/>
      <c r="D18" s="372"/>
      <c r="E18" s="161" t="str">
        <f>"Từ ngày "&amp;TEXT(H18,"dd/mm/yyyy")&amp;" đến "&amp;TEXT(H19,"dd/mm/yyyy")</f>
        <v>Từ ngày 31/03/2025 đến 06/04/2025</v>
      </c>
      <c r="H18" s="175">
        <v>45747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31/03/2025 to 06/04/2025</v>
      </c>
      <c r="H19" s="175">
        <f>H18+6</f>
        <v>45753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45754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38">
        <f>E20</f>
        <v>45754</v>
      </c>
      <c r="F21" s="338"/>
      <c r="G21" s="338"/>
      <c r="H21" s="338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47" t="s">
        <v>531</v>
      </c>
      <c r="C23" s="348"/>
      <c r="D23" s="347" t="s">
        <v>541</v>
      </c>
      <c r="E23" s="348"/>
      <c r="F23" s="263" t="s">
        <v>542</v>
      </c>
      <c r="G23" s="263" t="s">
        <v>542</v>
      </c>
    </row>
    <row r="24" spans="2:12" ht="15.75" customHeight="1">
      <c r="B24" s="349" t="s">
        <v>27</v>
      </c>
      <c r="C24" s="350"/>
      <c r="D24" s="351" t="s">
        <v>330</v>
      </c>
      <c r="E24" s="352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45753</v>
      </c>
      <c r="G25" s="265">
        <f>H18-1</f>
        <v>45746</v>
      </c>
      <c r="H25" s="186"/>
    </row>
    <row r="26" spans="2:12" ht="15.75" customHeight="1">
      <c r="B26" s="373" t="s">
        <v>572</v>
      </c>
      <c r="C26" s="374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70">
        <v>1</v>
      </c>
      <c r="C28" s="371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3">
        <v>1.1000000000000001</v>
      </c>
      <c r="C30" s="354"/>
      <c r="D30" s="196" t="s">
        <v>584</v>
      </c>
      <c r="E30" s="197"/>
      <c r="F30" s="249">
        <f>G34</f>
        <v>74139703698</v>
      </c>
      <c r="G30" s="269">
        <v>72228220898</v>
      </c>
      <c r="H30" s="198"/>
      <c r="J30" s="198"/>
      <c r="K30" s="198"/>
      <c r="L30" s="198"/>
    </row>
    <row r="31" spans="2:12" ht="15.75" customHeight="1">
      <c r="B31" s="345">
        <v>1.2</v>
      </c>
      <c r="C31" s="346"/>
      <c r="D31" s="199" t="s">
        <v>585</v>
      </c>
      <c r="E31" s="200"/>
      <c r="F31" s="258">
        <f>G35</f>
        <v>10565.19</v>
      </c>
      <c r="G31" s="270">
        <v>10568.36</v>
      </c>
      <c r="H31" s="198"/>
      <c r="J31" s="198"/>
      <c r="K31" s="198"/>
      <c r="L31" s="198"/>
    </row>
    <row r="32" spans="2:12" ht="15.75" customHeight="1">
      <c r="B32" s="370">
        <v>2</v>
      </c>
      <c r="C32" s="371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3">
        <v>2.1</v>
      </c>
      <c r="C34" s="354"/>
      <c r="D34" s="196" t="s">
        <v>586</v>
      </c>
      <c r="E34" s="197"/>
      <c r="F34" s="238">
        <v>66210628932</v>
      </c>
      <c r="G34" s="269">
        <v>74139703698</v>
      </c>
      <c r="H34" s="198"/>
      <c r="J34" s="198"/>
      <c r="K34" s="198"/>
      <c r="L34" s="198"/>
    </row>
    <row r="35" spans="2:12" ht="15.75" customHeight="1">
      <c r="B35" s="345">
        <v>2.2000000000000002</v>
      </c>
      <c r="C35" s="346"/>
      <c r="D35" s="202" t="s">
        <v>587</v>
      </c>
      <c r="E35" s="195"/>
      <c r="F35" s="272">
        <v>9532.4599999999991</v>
      </c>
      <c r="G35" s="272">
        <v>10565.19</v>
      </c>
      <c r="H35" s="198"/>
      <c r="J35" s="198"/>
      <c r="K35" s="198"/>
      <c r="L35" s="198"/>
    </row>
    <row r="36" spans="2:12" ht="15.75" customHeight="1">
      <c r="B36" s="360">
        <v>3</v>
      </c>
      <c r="C36" s="36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-7929074766</v>
      </c>
      <c r="G37" s="275">
        <f>G34-G30</f>
        <v>1911482800</v>
      </c>
      <c r="H37" s="198"/>
      <c r="J37" s="198"/>
      <c r="K37" s="198"/>
      <c r="L37" s="198"/>
    </row>
    <row r="38" spans="2:12" ht="15.75" customHeight="1">
      <c r="B38" s="362">
        <v>3.1</v>
      </c>
      <c r="C38" s="36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-7195990570</v>
      </c>
      <c r="G39" s="275">
        <f>G37-G41</f>
        <v>-25098225</v>
      </c>
      <c r="H39" s="198"/>
      <c r="J39" s="198"/>
      <c r="K39" s="198"/>
      <c r="L39" s="198"/>
    </row>
    <row r="40" spans="2:12" ht="15.75" customHeight="1">
      <c r="B40" s="343">
        <v>3.2</v>
      </c>
      <c r="C40" s="344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4"/>
      <c r="C41" s="295"/>
      <c r="D41" s="166" t="s">
        <v>578</v>
      </c>
      <c r="E41" s="211"/>
      <c r="F41" s="260">
        <v>-733084196</v>
      </c>
      <c r="G41" s="275">
        <v>1936581025</v>
      </c>
      <c r="H41" s="198"/>
      <c r="J41" s="198"/>
      <c r="K41" s="198"/>
      <c r="L41" s="198"/>
    </row>
    <row r="42" spans="2:12" ht="15.75" customHeight="1">
      <c r="B42" s="343">
        <v>3.3</v>
      </c>
      <c r="C42" s="344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3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-9.7748360417560076E-2</v>
      </c>
      <c r="G45" s="244">
        <f>G35/G31-1</f>
        <v>-2.9995193199328085E-4</v>
      </c>
      <c r="H45" s="259"/>
      <c r="J45" s="198"/>
      <c r="K45" s="198"/>
      <c r="L45" s="198"/>
    </row>
    <row r="46" spans="2:12" ht="15.75" customHeight="1">
      <c r="B46" s="364">
        <v>5</v>
      </c>
      <c r="C46" s="365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68">
        <v>5.0999999999999996</v>
      </c>
      <c r="C48" s="369"/>
      <c r="D48" s="221" t="s">
        <v>588</v>
      </c>
      <c r="E48" s="197"/>
      <c r="F48" s="298">
        <v>11162.85</v>
      </c>
      <c r="G48" s="277">
        <v>11343.31</v>
      </c>
      <c r="H48" s="198"/>
      <c r="J48" s="198"/>
      <c r="K48" s="198"/>
      <c r="L48" s="198"/>
    </row>
    <row r="49" spans="2:12" ht="15.75" customHeight="1">
      <c r="B49" s="368">
        <v>5.2</v>
      </c>
      <c r="C49" s="369"/>
      <c r="D49" s="222" t="s">
        <v>589</v>
      </c>
      <c r="E49" s="223"/>
      <c r="F49" s="298">
        <v>9532.4599999999991</v>
      </c>
      <c r="G49" s="277">
        <v>9844.74</v>
      </c>
      <c r="H49" s="198"/>
      <c r="J49" s="198"/>
      <c r="K49" s="198"/>
      <c r="L49" s="198"/>
    </row>
    <row r="50" spans="2:12" ht="15.75" customHeight="1">
      <c r="B50" s="366">
        <v>6</v>
      </c>
      <c r="C50" s="367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6">
        <v>6.1</v>
      </c>
      <c r="C51" s="297">
        <v>6.1</v>
      </c>
      <c r="D51" s="226" t="s">
        <v>590</v>
      </c>
      <c r="E51" s="227"/>
      <c r="F51" s="299">
        <v>0</v>
      </c>
      <c r="G51" s="300">
        <v>0</v>
      </c>
      <c r="H51" s="252"/>
      <c r="J51" s="198"/>
      <c r="K51" s="198"/>
      <c r="L51" s="198"/>
    </row>
    <row r="52" spans="2:12" ht="15.75" customHeight="1">
      <c r="B52" s="368">
        <v>6.2</v>
      </c>
      <c r="C52" s="369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6">
        <v>6.2</v>
      </c>
      <c r="C53" s="297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0" t="s">
        <v>556</v>
      </c>
      <c r="E55" s="290"/>
      <c r="F55" s="340" t="s">
        <v>557</v>
      </c>
      <c r="G55" s="340"/>
      <c r="J55" s="198"/>
    </row>
    <row r="56" spans="2:12">
      <c r="C56" s="230"/>
      <c r="D56" s="291" t="s">
        <v>592</v>
      </c>
      <c r="E56" s="290"/>
      <c r="F56" s="339" t="s">
        <v>558</v>
      </c>
      <c r="G56" s="340"/>
      <c r="J56" s="198"/>
    </row>
    <row r="57" spans="2:12">
      <c r="C57" s="230"/>
      <c r="D57" s="291"/>
      <c r="E57" s="290"/>
      <c r="F57" s="289"/>
      <c r="G57" s="290"/>
      <c r="J57" s="198"/>
    </row>
    <row r="58" spans="2:12">
      <c r="C58" s="230"/>
      <c r="D58" s="291"/>
      <c r="E58" s="290"/>
      <c r="F58" s="289"/>
      <c r="G58" s="290"/>
      <c r="J58" s="198"/>
    </row>
    <row r="59" spans="2:12">
      <c r="C59" s="230"/>
      <c r="D59" s="291"/>
      <c r="E59" s="290"/>
      <c r="F59" s="289"/>
      <c r="G59" s="290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>
      <c r="B65" s="301" t="s">
        <v>595</v>
      </c>
      <c r="C65" s="282"/>
      <c r="D65" s="282"/>
      <c r="E65" s="282"/>
      <c r="F65" s="355" t="s">
        <v>596</v>
      </c>
      <c r="G65" s="355"/>
      <c r="H65" s="281"/>
    </row>
    <row r="66" spans="2:8" s="280" customFormat="1" ht="20.25" customHeight="1">
      <c r="B66" s="302" t="s">
        <v>598</v>
      </c>
      <c r="C66" s="283"/>
      <c r="D66" s="283"/>
      <c r="E66" s="283"/>
      <c r="F66" s="284"/>
      <c r="G66" s="285"/>
      <c r="H66" s="281"/>
    </row>
    <row r="67" spans="2:8" s="280" customFormat="1" ht="15.75" customHeight="1">
      <c r="B67" s="287" t="s">
        <v>597</v>
      </c>
      <c r="C67" s="286"/>
      <c r="D67" s="286"/>
      <c r="E67" s="286"/>
      <c r="F67" s="287"/>
      <c r="G67" s="288"/>
      <c r="H67" s="281"/>
    </row>
    <row r="68" spans="2:8" ht="14.25" customHeight="1">
      <c r="B68" s="232"/>
      <c r="C68" s="232"/>
    </row>
    <row r="69" spans="2:8" ht="14.25" customHeight="1">
      <c r="B69" s="232"/>
      <c r="C69" s="232"/>
      <c r="D69" s="291"/>
      <c r="F69" s="341"/>
      <c r="G69" s="341"/>
    </row>
    <row r="70" spans="2:8" ht="14.25" customHeight="1">
      <c r="B70" s="233"/>
      <c r="C70" s="233"/>
      <c r="D70" s="292"/>
      <c r="E70" s="172"/>
      <c r="F70" s="342"/>
      <c r="G70" s="342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jndubgS9+KNnaupov4CuDXxCGYuSPg7oQnfD1OZSbdA=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SP6pWUA3JBR2i6Y45n1MKfVc1AS8PPA++eB9dK+Wtd4=</DigestValue>
    </Reference>
  </SignedInfo>
  <SignatureValue>L+jPK37bHIT9z3/SOQFE5mX/0nzhgLcik/cnPxj1l6Enli1cPZF7VLyRS7aPsURfhiZQq9nLLvTY
EWHA9JhQVNNztG8BNW3hU1UhITwHJcJhSV1PZ0GlKDle8eXjJybsStj3dZqZkZ6G4F7la2R4hig2
Msey5PrgiaKId6PSx1q7BZVa0RgtLr/FtoJpzCRKQiVoJCixKNjxYCnCSfqD+37AXs0ofh1h8I6U
YnGH3cg8zqaIkdAU8X2o/nMD7+etfw8DPENIUiWgcFU456GT4OMfU2uyUnvkcBQf2DJ6xHLupDqd
yczqQLkFxnpUqdvU0l9EdCQWxP7zTjDj8pjm+Q==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IaZViKtYtvi3D8Z2aGTUPoNr8LSZyomq+NFKJG9H8l4=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V5JBBZkUxobA+XFkUBlHPG+heFG50az+eOLi42HthYo=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2bb4wxZU/ZbRT2vpPSbmocGGMHeAiJTA82fO1E+unNA=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4gVt2jRqqfVndAAutl2BDPIcHaKakFcYRpL9BnKHkTE=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2025-04-08T07:34:58Z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2025-04-08T07:34:58Z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GyPOUfuTkmxfuYauY3eOlmYyuOpCEy6VzbHLD2TFTfA=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V1WE/U+n8wBTJGA8XMJozAr1xQ8Uxu4bfE4Szxjfv64=</DigestValue>
    </Reference>
  </SignedInfo>
  <SignatureValue>k34D6apwhTj1AdrEORVTZuT8RaH2Wp+WKNJ7C07jgGk7GOtJItHxM7urA0WK/2qBNbY9UJfJKs9Z
5i48FcT6NseSJUXRWc09wVw7ImvU1+MdbUT5h5QWXDlE3FMEHq2hoKxgpxuEGOqPuTZ2SrYT87/y
7o5q9wkk/QjE8AUAXNl7BryOsBr9O28gTLc0xXQqcl7/gzyQy2B/p8iNXJ+/OfOTb8jny6J6+wai
d6LqYIgEbLd3WqBjnung6WMG/LVYM2pAmYGSATcohkZJE6C0vI1A4mZoDd7CvOmGqw6nSVGxmOqw
x5T2tfEJDXpwS4rrKM8DUepLC2QSCQiUq44WHg==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IaZViKtYtvi3D8Z2aGTUPoNr8LSZyomq+NFKJG9H8l4=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V5JBBZkUxobA+XFkUBlHPG+heFG50az+eOLi42HthYo=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2bb4wxZU/ZbRT2vpPSbmocGGMHeAiJTA82fO1E+unNA=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4gVt2jRqqfVndAAutl2BDPIcHaKakFcYRpL9BnKHkTE=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2025-04-08T11:38:38Z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2025-04-08T11:38:38Z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2025-04-08T02:29:59Z</dcterms:modified>
</cp:coreProperties>
</file>