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28800" windowHeight="109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<sst xmlns="http://schemas.openxmlformats.org/spreadsheetml/2006/main" count="1392" uniqueCount="599">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</sst>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3" t="s">
        <v>50</v>
      </c>
      <c r="B2" s="304"/>
      <c r="C2" s="304"/>
      <c r="D2" s="304"/>
      <c r="E2" s="304"/>
      <c r="F2" s="30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5" t="s">
        <v>51</v>
      </c>
      <c r="D3" s="305"/>
      <c r="E3" s="305"/>
      <c r="F3" s="305"/>
      <c r="G3" s="305"/>
      <c r="H3" s="305"/>
      <c r="I3" s="305"/>
      <c r="J3" s="305"/>
      <c r="K3" s="305"/>
      <c r="L3" s="305"/>
      <c r="M3" s="306" t="s">
        <v>23</v>
      </c>
      <c r="N3" s="313"/>
      <c r="O3" s="320" t="s">
        <v>24</v>
      </c>
      <c r="P3" s="321"/>
      <c r="Q3" s="306" t="s">
        <v>5</v>
      </c>
      <c r="R3" s="306"/>
      <c r="S3" s="313"/>
      <c r="T3" s="308"/>
      <c r="U3" s="315" t="s">
        <v>26</v>
      </c>
      <c r="V3" s="316"/>
      <c r="W3" s="317" t="s">
        <v>25</v>
      </c>
    </row>
    <row r="4" spans="1:23" ht="12.75" customHeight="1">
      <c r="A4" s="313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09" t="s">
        <v>52</v>
      </c>
      <c r="I4" s="306" t="s">
        <v>34</v>
      </c>
      <c r="J4" s="308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09" t="s">
        <v>36</v>
      </c>
      <c r="V4" s="306" t="s">
        <v>39</v>
      </c>
      <c r="W4" s="318"/>
    </row>
    <row r="5" spans="1:23">
      <c r="A5" s="308"/>
      <c r="B5" s="308"/>
      <c r="C5" s="308"/>
      <c r="D5" s="308"/>
      <c r="E5" s="308"/>
      <c r="F5" s="308"/>
      <c r="G5" s="308"/>
      <c r="H5" s="310"/>
      <c r="I5" s="106" t="s">
        <v>40</v>
      </c>
      <c r="J5" s="106" t="s">
        <v>41</v>
      </c>
      <c r="K5" s="308"/>
      <c r="L5" s="308"/>
      <c r="M5" s="308"/>
      <c r="N5" s="308"/>
      <c r="O5" s="308"/>
      <c r="P5" s="308"/>
      <c r="Q5" s="307"/>
      <c r="R5" s="307"/>
      <c r="S5" s="308"/>
      <c r="T5" s="307"/>
      <c r="U5" s="310"/>
      <c r="V5" s="314"/>
      <c r="W5" s="31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1" t="s">
        <v>5</v>
      </c>
      <c r="B179" s="31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2">
        <v>41948</v>
      </c>
      <c r="C4" s="322"/>
      <c r="D4" s="32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2">
        <v>41949</v>
      </c>
      <c r="C5" s="322"/>
      <c r="D5" s="32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2" t="s">
        <v>226</v>
      </c>
      <c r="C9" s="322"/>
      <c r="D9" s="32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2"/>
      <c r="C21" s="322"/>
      <c r="D21" s="32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3" t="s">
        <v>241</v>
      </c>
      <c r="F23" s="323"/>
      <c r="G23" s="32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16" zoomScale="77" zoomScaleNormal="77" zoomScaleSheetLayoutView="77" workbookViewId="0">
      <selection activeCell="F42" sqref="F42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8" t="s">
        <v>561</v>
      </c>
      <c r="C1" s="338"/>
      <c r="D1" s="338"/>
      <c r="E1" s="338"/>
      <c r="F1" s="338"/>
      <c r="G1" s="338"/>
    </row>
    <row r="2" spans="2:7" ht="15.75" customHeight="1">
      <c r="B2" s="361" t="s">
        <v>562</v>
      </c>
      <c r="C2" s="361"/>
      <c r="D2" s="361"/>
      <c r="E2" s="361"/>
      <c r="F2" s="361"/>
      <c r="G2" s="361"/>
    </row>
    <row r="3" spans="2:7" ht="19.5" customHeight="1">
      <c r="B3" s="362" t="s">
        <v>582</v>
      </c>
      <c r="C3" s="362"/>
      <c r="D3" s="362"/>
      <c r="E3" s="362"/>
      <c r="F3" s="362"/>
      <c r="G3" s="362"/>
    </row>
    <row r="4" spans="2:7" ht="18" customHeight="1">
      <c r="B4" s="363" t="s">
        <v>563</v>
      </c>
      <c r="C4" s="363"/>
      <c r="D4" s="363"/>
      <c r="E4" s="363"/>
      <c r="F4" s="363"/>
      <c r="G4" s="363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8" t="s">
        <v>564</v>
      </c>
      <c r="C6" s="338"/>
      <c r="D6" s="338"/>
      <c r="E6" s="338"/>
      <c r="F6" s="338"/>
      <c r="G6" s="338"/>
    </row>
    <row r="7" spans="2:7" ht="15.75" customHeight="1">
      <c r="B7" s="338" t="s">
        <v>565</v>
      </c>
      <c r="C7" s="338"/>
      <c r="D7" s="338"/>
      <c r="E7" s="338"/>
      <c r="F7" s="338"/>
      <c r="G7" s="338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6" t="s">
        <v>570</v>
      </c>
      <c r="C18" s="356"/>
      <c r="D18" s="356"/>
      <c r="E18" s="161" t="str">
        <f>"Từ ngày "&amp;TEXT(H18,"dd/mm/yyyy")&amp;" đến "&amp;TEXT(H19,"dd/mm/yyyy")</f>
        <v>Từ ngày 27/01/2025 đến 02/02/2025</v>
      </c>
      <c r="H18" s="175">
        <v>45684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27/01/2025 to 02/02/2025</v>
      </c>
      <c r="H19" s="175">
        <f>H18+6</f>
        <v>45690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45691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4">
        <f>E20</f>
        <v>45691</v>
      </c>
      <c r="F21" s="364"/>
      <c r="G21" s="364"/>
      <c r="H21" s="364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8" t="s">
        <v>531</v>
      </c>
      <c r="C23" s="369"/>
      <c r="D23" s="368" t="s">
        <v>541</v>
      </c>
      <c r="E23" s="369"/>
      <c r="F23" s="263" t="s">
        <v>542</v>
      </c>
      <c r="G23" s="263" t="s">
        <v>542</v>
      </c>
    </row>
    <row r="24" spans="2:12" ht="15.75" customHeight="1">
      <c r="B24" s="370" t="s">
        <v>27</v>
      </c>
      <c r="C24" s="371"/>
      <c r="D24" s="372" t="s">
        <v>330</v>
      </c>
      <c r="E24" s="373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45690</v>
      </c>
      <c r="G25" s="265">
        <f>H18-1</f>
        <v>45683</v>
      </c>
      <c r="H25" s="186"/>
    </row>
    <row r="26" spans="2:12" ht="15.75" customHeight="1">
      <c r="B26" s="359" t="s">
        <v>572</v>
      </c>
      <c r="C26" s="360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52">
        <v>1</v>
      </c>
      <c r="C28" s="353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4">
        <v>1.1000000000000001</v>
      </c>
      <c r="C30" s="355"/>
      <c r="D30" s="196" t="s">
        <v>584</v>
      </c>
      <c r="E30" s="197"/>
      <c r="F30" s="249">
        <f>G34</f>
        <v>68442919477</v>
      </c>
      <c r="G30" s="269">
        <v>69443582924</v>
      </c>
      <c r="H30" s="198"/>
      <c r="J30" s="198"/>
      <c r="K30" s="198"/>
      <c r="L30" s="198"/>
    </row>
    <row r="31" spans="2:12" ht="15.75" customHeight="1">
      <c r="B31" s="357">
        <v>1.2</v>
      </c>
      <c r="C31" s="358"/>
      <c r="D31" s="199" t="s">
        <v>585</v>
      </c>
      <c r="E31" s="200"/>
      <c r="F31" s="258">
        <f>G35</f>
        <v>10275.39</v>
      </c>
      <c r="G31" s="270">
        <v>10261.15</v>
      </c>
      <c r="H31" s="198"/>
      <c r="J31" s="198"/>
      <c r="K31" s="198"/>
      <c r="L31" s="198"/>
    </row>
    <row r="32" spans="2:12" ht="15.75" customHeight="1">
      <c r="B32" s="352">
        <v>2</v>
      </c>
      <c r="C32" s="353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4">
        <v>2.1</v>
      </c>
      <c r="C34" s="355"/>
      <c r="D34" s="196" t="s">
        <v>586</v>
      </c>
      <c r="E34" s="197"/>
      <c r="F34" s="238">
        <v>68410246625</v>
      </c>
      <c r="G34" s="269">
        <v>68442919477</v>
      </c>
      <c r="H34" s="198"/>
      <c r="J34" s="198"/>
      <c r="K34" s="198"/>
      <c r="L34" s="198"/>
    </row>
    <row r="35" spans="2:12" ht="15.75" customHeight="1">
      <c r="B35" s="357">
        <v>2.2000000000000002</v>
      </c>
      <c r="C35" s="358"/>
      <c r="D35" s="202" t="s">
        <v>587</v>
      </c>
      <c r="E35" s="195"/>
      <c r="F35" s="272">
        <v>10270.49</v>
      </c>
      <c r="G35" s="272">
        <v>10275.39</v>
      </c>
      <c r="H35" s="198"/>
      <c r="J35" s="198"/>
      <c r="K35" s="198"/>
      <c r="L35" s="198"/>
    </row>
    <row r="36" spans="2:12" ht="15.75" customHeight="1">
      <c r="B36" s="340">
        <v>3</v>
      </c>
      <c r="C36" s="34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-32672852</v>
      </c>
      <c r="G37" s="275">
        <f>G34-G30</f>
        <v>-1000663447</v>
      </c>
      <c r="H37" s="198"/>
      <c r="J37" s="198"/>
      <c r="K37" s="198"/>
      <c r="L37" s="198"/>
    </row>
    <row r="38" spans="2:12" ht="15.75" customHeight="1">
      <c r="B38" s="342">
        <v>3.1</v>
      </c>
      <c r="C38" s="34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-32672852</v>
      </c>
      <c r="G39" s="275">
        <f>G37-G41</f>
        <v>88426785</v>
      </c>
      <c r="H39" s="198"/>
      <c r="J39" s="198"/>
      <c r="K39" s="198"/>
      <c r="L39" s="198"/>
    </row>
    <row r="40" spans="2:12" ht="15.75" customHeight="1">
      <c r="B40" s="344">
        <v>3.2</v>
      </c>
      <c r="C40" s="345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0</v>
      </c>
      <c r="G41" s="275">
        <v>-1089090232</v>
      </c>
      <c r="H41" s="198"/>
      <c r="J41" s="198"/>
      <c r="K41" s="198"/>
      <c r="L41" s="198"/>
    </row>
    <row r="42" spans="2:12" ht="15.75" customHeight="1">
      <c r="B42" s="344">
        <v>3.3</v>
      </c>
      <c r="C42" s="345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-4.768675446867876E-4</v>
      </c>
      <c r="G45" s="244">
        <f>G35/G31-1</f>
        <v>1.3877586820190135E-3</v>
      </c>
      <c r="H45" s="259"/>
      <c r="J45" s="198"/>
      <c r="K45" s="198"/>
      <c r="L45" s="198"/>
    </row>
    <row r="46" spans="2:12" ht="15.75" customHeight="1">
      <c r="B46" s="346">
        <v>5</v>
      </c>
      <c r="C46" s="347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50">
        <v>5.0999999999999996</v>
      </c>
      <c r="C48" s="351"/>
      <c r="D48" s="221" t="s">
        <v>588</v>
      </c>
      <c r="E48" s="197"/>
      <c r="F48" s="298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50">
        <v>5.2</v>
      </c>
      <c r="C49" s="351"/>
      <c r="D49" s="222" t="s">
        <v>589</v>
      </c>
      <c r="E49" s="223"/>
      <c r="F49" s="298">
        <v>9844.74</v>
      </c>
      <c r="G49" s="277">
        <v>9844.74</v>
      </c>
      <c r="H49" s="198"/>
      <c r="J49" s="198"/>
      <c r="K49" s="198"/>
      <c r="L49" s="198"/>
    </row>
    <row r="50" spans="2:12" ht="15.75" customHeight="1">
      <c r="B50" s="348">
        <v>6</v>
      </c>
      <c r="C50" s="349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50">
        <v>6.2</v>
      </c>
      <c r="C52" s="351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39" t="s">
        <v>557</v>
      </c>
      <c r="G55" s="339"/>
      <c r="J55" s="198"/>
    </row>
    <row r="56" spans="2:12">
      <c r="C56" s="230"/>
      <c r="D56" s="291" t="s">
        <v>592</v>
      </c>
      <c r="E56" s="290"/>
      <c r="F56" s="365" t="s">
        <v>558</v>
      </c>
      <c r="G56" s="339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74" t="s">
        <v>596</v>
      </c>
      <c r="G65" s="374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66"/>
      <c r="G69" s="366"/>
    </row>
    <row r="70" spans="2:8" ht="14.25" customHeight="1">
      <c r="B70" s="233"/>
      <c r="C70" s="233"/>
      <c r="D70" s="292"/>
      <c r="E70" s="172"/>
      <c r="F70" s="367"/>
      <c r="G70" s="367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TktiMe9FeDCnZmEpDQs8q5klao/DBI5oZsNzpe0gN1o=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IgwgYKNtP3oqGw1gVwaxQ2QNXhDTBij1ztVTA5u5ypI=</DigestValue>
    </Reference>
  </SignedInfo>
  <SignatureValue>HRDCMbfAW09z5yg19R1hOT9OsV2/z4lvtP9aqmMBOsCVLPpdfyLPQf4mJmTAuEqet2oKGwRMD/Fi
Evq9JVheaK4bWRQAgK8Yazo2Oahi/qjjEbgZPRNzMJLzFfGC+ttCyCdyKaexOb64ZERlxNsBwEa6
RXqrApbtNPSxFHc9t4AXpWIQ1rOGfvBlGUz6DFy+8A0h2wmGPorodv5imfQ0iQknq4J16RnjNK0a
fsWeCr7cfExYoBo1FZFGR3h0bXUf3wbYVsOyiJXCxS3BMVpxZZMXpGk72wYnWGj9/G+dgL/WAIgC
tNtSWGsktCwFRGls9fOO0d7ohkqhJXyGLSMpjA==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qKmQNud0QMUXnZYSRnoda3qHP7jNap2GbqiQyN++bbg=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6dywyh2GRb/vCG3HvQiRc8I3YuWCL4JxbgvyEwCrD5A=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2025-02-03T07:34:13Z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2025-02-03T07:34:13Z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YTyvgyA5sYRoEonUymH2q5MGmduc8vYI+TFzaJTfROI=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BOiJn82B1haVeM6A4lx49GGaZKZSEKNx+RDcZ3oIxB4=</DigestValue>
    </Reference>
  </SignedInfo>
  <SignatureValue>wrBlMmXGca5I+HaS9Wr7OcaOWrjPy4AhEN+vEFcEmh8x4MtdifuIcSOTrBThOuHcYxVAfjhYqxbZ
69hJPZr15Q1YUZKFdjS01rgs09CzE/HdO4VyIuNlwSgZIoGuPu/mHMGywFFKhTEGXRWYKiYXjcJk
PsJPXBtrwneWdSKx0bsyI+RK3iKE89IEBU0iz7tOPzd1gQ6Q2BTFjqwv+4lWGZvv5ZR3nVxkXbiQ
mXQtbWnMpP6avd5avqa1A7+kgYL0DMvmNCUQspjOLZ508q9HGDv9jMw1TTStJVHz9isYR9PBdKTJ
2Jt03GAnOLMrBc70lxRqhLigC99qKPQqiP7Thw==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IaZViKtYtvi3D8Z2aGTUPoNr8LSZyomq+NFKJG9H8l4=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qKmQNud0QMUXnZYSRnoda3qHP7jNap2GbqiQyN++bbg=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6dywyh2GRb/vCG3HvQiRc8I3YuWCL4JxbgvyEwCrD5A=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2025-02-03T10:03:24Z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2025-02-03T10:03:24Z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2025-02-03T06:55:48Z</dcterms:modified>
</cp:coreProperties>
</file>