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28800" windowHeight="109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<sst xmlns="http://schemas.openxmlformats.org/spreadsheetml/2006/main" count="1392" uniqueCount="599">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</sst>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3" t="s">
        <v>50</v>
      </c>
      <c r="B2" s="304"/>
      <c r="C2" s="304"/>
      <c r="D2" s="304"/>
      <c r="E2" s="304"/>
      <c r="F2" s="30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5" t="s">
        <v>51</v>
      </c>
      <c r="D3" s="305"/>
      <c r="E3" s="305"/>
      <c r="F3" s="305"/>
      <c r="G3" s="305"/>
      <c r="H3" s="305"/>
      <c r="I3" s="305"/>
      <c r="J3" s="305"/>
      <c r="K3" s="305"/>
      <c r="L3" s="305"/>
      <c r="M3" s="306" t="s">
        <v>23</v>
      </c>
      <c r="N3" s="313"/>
      <c r="O3" s="320" t="s">
        <v>24</v>
      </c>
      <c r="P3" s="321"/>
      <c r="Q3" s="306" t="s">
        <v>5</v>
      </c>
      <c r="R3" s="306"/>
      <c r="S3" s="313"/>
      <c r="T3" s="308"/>
      <c r="U3" s="315" t="s">
        <v>26</v>
      </c>
      <c r="V3" s="316"/>
      <c r="W3" s="317" t="s">
        <v>25</v>
      </c>
    </row>
    <row r="4" spans="1:23" ht="12.75" customHeight="1">
      <c r="A4" s="313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09" t="s">
        <v>52</v>
      </c>
      <c r="I4" s="306" t="s">
        <v>34</v>
      </c>
      <c r="J4" s="308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09" t="s">
        <v>36</v>
      </c>
      <c r="V4" s="306" t="s">
        <v>39</v>
      </c>
      <c r="W4" s="318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7"/>
      <c r="R5" s="307"/>
      <c r="S5" s="308"/>
      <c r="T5" s="307"/>
      <c r="U5" s="310"/>
      <c r="V5" s="314"/>
      <c r="W5" s="31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13" zoomScale="77" zoomScaleNormal="77" zoomScaleSheetLayoutView="77" workbookViewId="0">
      <selection activeCell="E22" sqref="E22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8" t="s">
        <v>561</v>
      </c>
      <c r="C1" s="338"/>
      <c r="D1" s="338"/>
      <c r="E1" s="338"/>
      <c r="F1" s="338"/>
      <c r="G1" s="338"/>
    </row>
    <row r="2" spans="2:7" ht="15.75" customHeight="1">
      <c r="B2" s="361" t="s">
        <v>562</v>
      </c>
      <c r="C2" s="361"/>
      <c r="D2" s="361"/>
      <c r="E2" s="361"/>
      <c r="F2" s="361"/>
      <c r="G2" s="361"/>
    </row>
    <row r="3" spans="2:7" ht="19.5" customHeight="1">
      <c r="B3" s="362" t="s">
        <v>582</v>
      </c>
      <c r="C3" s="362"/>
      <c r="D3" s="362"/>
      <c r="E3" s="362"/>
      <c r="F3" s="362"/>
      <c r="G3" s="362"/>
    </row>
    <row r="4" spans="2:7" ht="18" customHeight="1">
      <c r="B4" s="363" t="s">
        <v>563</v>
      </c>
      <c r="C4" s="363"/>
      <c r="D4" s="363"/>
      <c r="E4" s="363"/>
      <c r="F4" s="363"/>
      <c r="G4" s="363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8" t="s">
        <v>564</v>
      </c>
      <c r="C6" s="338"/>
      <c r="D6" s="338"/>
      <c r="E6" s="338"/>
      <c r="F6" s="338"/>
      <c r="G6" s="338"/>
    </row>
    <row r="7" spans="2:7" ht="15.75" customHeight="1">
      <c r="B7" s="338" t="s">
        <v>565</v>
      </c>
      <c r="C7" s="338"/>
      <c r="D7" s="338"/>
      <c r="E7" s="338"/>
      <c r="F7" s="338"/>
      <c r="G7" s="338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6" t="s">
        <v>570</v>
      </c>
      <c r="C18" s="356"/>
      <c r="D18" s="356"/>
      <c r="E18" s="161" t="str">
        <f>"Từ ngày "&amp;TEXT(H18,"dd/mm/yyyy")&amp;" đến "&amp;TEXT(H19,"dd/mm/yyyy")</f>
        <v>Từ ngày 06/01/2025 đến 12/01/2025</v>
      </c>
      <c r="H18" s="175">
        <v>45663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06/01/2025 to 12/01/2025</v>
      </c>
      <c r="H19" s="175">
        <f>H18+6</f>
        <v>45669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45670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4">
        <f>E20</f>
        <v>45670</v>
      </c>
      <c r="F21" s="364"/>
      <c r="G21" s="364"/>
      <c r="H21" s="364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8" t="s">
        <v>531</v>
      </c>
      <c r="C23" s="369"/>
      <c r="D23" s="368" t="s">
        <v>541</v>
      </c>
      <c r="E23" s="369"/>
      <c r="F23" s="263" t="s">
        <v>542</v>
      </c>
      <c r="G23" s="263" t="s">
        <v>542</v>
      </c>
    </row>
    <row r="24" spans="2:12" ht="15.75" customHeight="1">
      <c r="B24" s="370" t="s">
        <v>27</v>
      </c>
      <c r="C24" s="371"/>
      <c r="D24" s="372" t="s">
        <v>330</v>
      </c>
      <c r="E24" s="373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45669</v>
      </c>
      <c r="G25" s="265">
        <f>H18-1</f>
        <v>45662</v>
      </c>
      <c r="H25" s="186"/>
    </row>
    <row r="26" spans="2:12" ht="15.75" customHeight="1">
      <c r="B26" s="359" t="s">
        <v>572</v>
      </c>
      <c r="C26" s="360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2">
        <v>1</v>
      </c>
      <c r="C28" s="353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69282091484</v>
      </c>
      <c r="G30" s="269">
        <v>69925213783</v>
      </c>
      <c r="H30" s="198"/>
      <c r="J30" s="198"/>
      <c r="K30" s="198"/>
      <c r="L30" s="198"/>
    </row>
    <row r="31" spans="2:12" ht="15.75" customHeight="1">
      <c r="B31" s="357">
        <v>1.2</v>
      </c>
      <c r="C31" s="358"/>
      <c r="D31" s="199" t="s">
        <v>585</v>
      </c>
      <c r="E31" s="200"/>
      <c r="F31" s="258">
        <f>G35</f>
        <v>10202.73</v>
      </c>
      <c r="G31" s="270">
        <v>10286.34</v>
      </c>
      <c r="H31" s="198"/>
      <c r="J31" s="198"/>
      <c r="K31" s="198"/>
      <c r="L31" s="198"/>
    </row>
    <row r="32" spans="2:12" ht="15.75" customHeight="1">
      <c r="B32" s="352">
        <v>2</v>
      </c>
      <c r="C32" s="353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67104785921</v>
      </c>
      <c r="G34" s="269">
        <v>69282091484</v>
      </c>
      <c r="H34" s="198"/>
      <c r="J34" s="198"/>
      <c r="K34" s="198"/>
      <c r="L34" s="198"/>
    </row>
    <row r="35" spans="2:12" ht="15.75" customHeight="1">
      <c r="B35" s="357">
        <v>2.2000000000000002</v>
      </c>
      <c r="C35" s="358"/>
      <c r="D35" s="202" t="s">
        <v>587</v>
      </c>
      <c r="E35" s="195"/>
      <c r="F35" s="272">
        <v>9960.82</v>
      </c>
      <c r="G35" s="272">
        <v>10202.73</v>
      </c>
      <c r="H35" s="198"/>
      <c r="J35" s="198"/>
      <c r="K35" s="198"/>
      <c r="L35" s="198"/>
    </row>
    <row r="36" spans="2:12" ht="15.75" customHeight="1">
      <c r="B36" s="340">
        <v>3</v>
      </c>
      <c r="C36" s="34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-2177305563</v>
      </c>
      <c r="G37" s="275">
        <f>G34-G30</f>
        <v>-643122299</v>
      </c>
      <c r="H37" s="198"/>
      <c r="J37" s="198"/>
      <c r="K37" s="198"/>
      <c r="L37" s="198"/>
    </row>
    <row r="38" spans="2:12" ht="15.75" customHeight="1">
      <c r="B38" s="342">
        <v>3.1</v>
      </c>
      <c r="C38" s="34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-1636545191</v>
      </c>
      <c r="G39" s="275">
        <f>G37-G41</f>
        <v>-567438592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-540760372</v>
      </c>
      <c r="G41" s="275">
        <v>-75683707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-2.3710320669075857E-2</v>
      </c>
      <c r="G45" s="244">
        <f>G35/G31-1</f>
        <v>-8.1282555311219529E-3</v>
      </c>
      <c r="H45" s="259"/>
      <c r="J45" s="198"/>
      <c r="K45" s="198"/>
      <c r="L45" s="198"/>
    </row>
    <row r="46" spans="2:12" ht="15.75" customHeight="1">
      <c r="B46" s="346">
        <v>5</v>
      </c>
      <c r="C46" s="347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0">
        <v>5.0999999999999996</v>
      </c>
      <c r="C48" s="351"/>
      <c r="D48" s="221" t="s">
        <v>588</v>
      </c>
      <c r="E48" s="197"/>
      <c r="F48" s="298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50">
        <v>5.2</v>
      </c>
      <c r="C49" s="351"/>
      <c r="D49" s="222" t="s">
        <v>589</v>
      </c>
      <c r="E49" s="223"/>
      <c r="F49" s="298">
        <v>9844.74</v>
      </c>
      <c r="G49" s="277">
        <v>9844.74</v>
      </c>
      <c r="H49" s="198"/>
      <c r="J49" s="198"/>
      <c r="K49" s="198"/>
      <c r="L49" s="198"/>
    </row>
    <row r="50" spans="2:12" ht="15.75" customHeight="1">
      <c r="B50" s="348">
        <v>6</v>
      </c>
      <c r="C50" s="349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50">
        <v>6.2</v>
      </c>
      <c r="C52" s="351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39" t="s">
        <v>557</v>
      </c>
      <c r="G55" s="339"/>
      <c r="J55" s="198"/>
    </row>
    <row r="56" spans="2:12">
      <c r="C56" s="230"/>
      <c r="D56" s="291" t="s">
        <v>592</v>
      </c>
      <c r="E56" s="290"/>
      <c r="F56" s="365" t="s">
        <v>558</v>
      </c>
      <c r="G56" s="339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74" t="s">
        <v>596</v>
      </c>
      <c r="G65" s="374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66"/>
      <c r="G69" s="366"/>
    </row>
    <row r="70" spans="2:8" ht="14.25" customHeight="1">
      <c r="B70" s="233"/>
      <c r="C70" s="233"/>
      <c r="D70" s="292"/>
      <c r="E70" s="172"/>
      <c r="F70" s="367"/>
      <c r="G70" s="367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9WY4nE8MoxKbqEH2jaKiZU6hbmrYIEvLeoVxfO8IpE8=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dy0XWoW1yJr8ZGYUKK2TZCV/qR2+eZGMGDZyzX0VbMM=</DigestValue>
    </Reference>
  </SignedInfo>
  <SignatureValue>yPDcSQFGzxJJbMzIhWv66k6hRctOS6l9hczDeR4WVEnrgDkY3PYWPyys4Sb3B8NfrfRWuk0WGmwf
FezhvRJ/+eEu4h6sxG55ihD7ZY1VZIms/9PDwEfjyoFTI67jarfa8uDwEzDoeGaixk6nwCKqpxIj
3x9Qr7f2Pv0Rr7BnNlHot7k6WCwc7f7eWXYNDYAA3kQoVn3/ouxlvQ5h920r8pOBG/WQpTx+j3sQ
HjvebUDJk277lvJLRKI+Z/K/CdwYGzwMu7fUN+tPaBr2djycki5yDVe9cSuL0z9y7I6suedwPHyR
KgnNf2mXPyWK9IHBn64sZw0iSBv85mClREt0UQ==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qKmQNud0QMUXnZYSRnoda3qHP7jNap2GbqiQyN++bbg=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XZTmnXgB1RUvR0fThLG6//vmE1OadZqICe6i4y+Zebo=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2025-01-13T07:46:07Z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2025-01-13T07:46:07Z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IaYaJoMewKdU5XYAsy5ryeak3YcOHNEfzWaOiwqOhMg=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hIDTK47eyFDkmhrx3b5J7eMzLIfR/gnk+eX2LBahzcg=</DigestValue>
    </Reference>
  </SignedInfo>
  <SignatureValue>onH8wIVzSJM8A8EO09urK+v/WDUzfEU007TJdQOeU6yR0QoaZeqjH6bB3uB6xF2eFVmtoR4zeBda
w6kVF/38JHSIzdufSU13zb5EB02fMBMWlzVGJdLwhX0QUxZzh7uB3bPWV9gaqf46MUh8mgPWD6+2
N5liyU9JD1iq/NdReJb5EQflDSabRn0FVlMI5YGWMoNtV3ggaDgBXIMHGmmkUYtrYj/vIST51Nw5
PdrQkc7r4DJKOi6jTX2uLHctmsmUa2aZxxVgIl9z9Mn59BNrLHMsE6QQKR+29gOzCmbDl8LCBkOa
AaF7TX+ObywMOjlWwPO6jREXK4mBTWP4wTAccg==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qKmQNud0QMUXnZYSRnoda3qHP7jNap2GbqiQyN++bbg=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XZTmnXgB1RUvR0fThLG6//vmE1OadZqICe6i4y+Zebo=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2025-01-13T09:41:35Z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2025-01-13T09:41:35Z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2025-01-13T02:01:41Z</dcterms:modified>
</cp:coreProperties>
</file>