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8800" windowHeight="1098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print'!$C$1:$H$69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H45" i="27" l="1"/>
  <c r="H37" i="27"/>
  <c r="H39" i="27" s="1"/>
  <c r="H52" i="27" l="1"/>
  <c r="H53" i="27" s="1"/>
  <c r="I19" i="27" l="1"/>
  <c r="F20" i="27" s="1"/>
  <c r="G30" i="27" l="1"/>
  <c r="G31" i="27"/>
  <c r="G52" i="27" l="1"/>
  <c r="G53" i="27" s="1"/>
  <c r="G37" i="27" l="1"/>
  <c r="G39" i="27" s="1"/>
  <c r="H25" i="27" l="1"/>
  <c r="G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F19" i="27" l="1"/>
  <c r="F18" i="27"/>
  <c r="G25" i="27"/>
  <c r="F21" i="27"/>
</calcChain>
</file>

<file path=xl/sharedStrings.xml><?xml version="1.0" encoding="utf-8"?>
<sst xmlns="http://schemas.openxmlformats.org/spreadsheetml/2006/main" count="1392" uniqueCount="601">
  <si>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</si>
  <si>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</si>
  <si>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</si>
  <si>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</si>
  <si>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</si>
  <si>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</si>
  <si>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</si>
  <si>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</si>
  <si>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</si>
  <si>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</si>
  <si>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</si>
  <si>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</si>
  <si>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</si>
  <si>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</si>
  <si>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</si>
  <si>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</si>
  <si>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</si>
  <si>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</si>
  <si>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</si>
  <si>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</si>
  <si>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</si>
  <si>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</si>
  <si>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</si>
  <si>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</si>
  <si>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</si>
  <si>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</si>
  <si>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</si>
  <si>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</si>
  <si>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</si>
  <si>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</si>
  <si>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</si>
  <si>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</si>
  <si>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</si>
  <si>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</si>
  <si>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</si>
  <si>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</si>
  <si>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</si>
  <si>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</si>
  <si>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</si>
  <si>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</si>
  <si>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</si>
  <si>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</si>
  <si>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</si>
  <si>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</si>
  <si>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</si>
  <si>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</si>
  <si>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</si>
  <si>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</si>
  <si>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</si>
  <si>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</si>
  <si>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</si>
  <si>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</si>
  <si>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</si>
  <si>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</si>
  <si>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</si>
  <si>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</si>
  <si>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</si>
  <si>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</si>
  <si>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</si>
  <si>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</si>
  <si>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</si>
  <si>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</si>
  <si>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</si>
  <si>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</si>
  <si>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</si>
  <si>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</si>
  <si>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</si>
  <si>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</si>
  <si>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</si>
  <si>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</si>
  <si>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</si>
  <si>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</si>
  <si>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</si>
  <si>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</si>
  <si>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</si>
  <si>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</si>
  <si>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</si>
  <si>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</si>
  <si>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</si>
  <si>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</si>
  <si>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</si>
  <si>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</si>
  <si>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</si>
  <si>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</si>
  <si>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</si>
  <si>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</si>
  <si>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</si>
  <si>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</si>
  <si>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</si>
  <si>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</si>
  <si>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</si>
  <si>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</si>
  <si>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</si>
  <si>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</si>
  <si>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</si>
  <si>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</si>
  <si>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</si>
  <si>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</si>
  <si>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</si>
  <si>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</si>
  <si>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</si>
  <si>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</si>
  <si>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</si>
  <si>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</si>
  <si>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</si>
  <si>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</si>
  <si>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</si>
  <si>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</si>
  <si>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</si>
  <si>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</si>
  <si>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</si>
  <si>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</si>
  <si>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</si>
  <si>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</si>
  <si>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</si>
  <si>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</si>
  <si>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</si>
  <si>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</si>
  <si>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</si>
  <si>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</si>
  <si>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</si>
  <si>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</si>
  <si>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</si>
  <si>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</si>
  <si>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</si>
  <si>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</si>
  <si>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</si>
  <si>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</si>
  <si>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</si>
  <si>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</si>
  <si>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</si>
  <si>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</si>
  <si>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</si>
  <si>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</si>
  <si>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</si>
  <si>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</si>
  <si>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</si>
  <si>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</si>
  <si>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</si>
  <si>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</si>
  <si>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</si>
  <si>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</si>
  <si>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</si>
  <si>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</si>
  <si>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</si>
  <si>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</si>
  <si>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</si>
  <si>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</si>
  <si>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</si>
  <si>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</si>
  <si>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</si>
  <si>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</si>
  <si>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</si>
  <si>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</si>
  <si>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</si>
  <si>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</si>
  <si>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</si>
  <si>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</si>
  <si>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</si>
  <si>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</si>
  <si>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</si>
  <si>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</si>
  <si>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</si>
  <si>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</si>
  <si>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</si>
  <si>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</si>
  <si>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</si>
  <si>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</si>
  <si>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</si>
  <si>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</si>
  <si>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</si>
  <si>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</si>
  <si>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</si>
  <si>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</si>
  <si>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</si>
  <si>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</si>
  <si>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</si>
  <si>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</si>
  <si>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</si>
  <si>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</si>
  <si>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</si>
  <si>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</si>
  <si>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</si>
  <si>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</si>
  <si>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</si>
  <si>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</si>
  <si>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</si>
  <si>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</si>
  <si>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</si>
  <si>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</si>
  <si>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</si>
  <si>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</si>
  <si>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</si>
  <si>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</si>
  <si>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</si>
  <si>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</si>
  <si>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</si>
  <si>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</si>
  <si>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</si>
  <si>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</si>
  <si>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</si>
  <si>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</si>
  <si>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</si>
  <si>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</si>
  <si>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</si>
  <si>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</si>
  <si>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</si>
  <si>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</si>
  <si>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</si>
  <si>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</si>
  <si>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</si>
  <si>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</si>
  <si>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</si>
  <si>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</si>
  <si>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</si>
  <si>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</si>
  <si>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</si>
  <si>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</si>
  <si>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</si>
  <si>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</si>
  <si>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</si>
  <si>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</si>
  <si>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</si>
  <si>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</si>
  <si>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</si>
  <si>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</si>
  <si>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</si>
  <si>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</si>
  <si>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</si>
  <si>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</si>
  <si>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</si>
  <si>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</si>
  <si>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</si>
  <si>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</si>
  <si>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</si>
  <si>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</si>
  <si>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</si>
  <si>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</si>
  <si>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</si>
  <si>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</si>
  <si>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</si>
  <si>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</si>
  <si>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</si>
  <si>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</si>
  <si>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</si>
  <si>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</si>
  <si>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</si>
  <si>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</si>
  <si>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</si>
  <si>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</si>
  <si>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</si>
  <si>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</si>
  <si>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</si>
  <si>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</si>
  <si>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</si>
  <si>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</si>
  <si>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</si>
  <si>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</si>
  <si>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</si>
  <si>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</si>
  <si>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</si>
  <si>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</si>
  <si>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</si>
  <si>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</si>
  <si>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</si>
  <si>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</si>
  <si>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</si>
  <si>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</si>
  <si>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</si>
  <si>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</si>
  <si>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</si>
  <si>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</si>
  <si>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</si>
  <si>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</si>
  <si>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</si>
  <si>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</si>
  <si>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</si>
  <si>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</si>
  <si>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</si>
  <si>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</si>
  <si>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</si>
  <si>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</si>
  <si>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</si>
  <si>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</si>
  <si>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</si>
  <si>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</si>
  <si>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</si>
  <si>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</si>
  <si>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</si>
  <si>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</si>
  <si>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</si>
  <si>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</si>
  <si>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</si>
  <si>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</si>
  <si>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</si>
  <si>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</si>
  <si>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</si>
  <si>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</si>
  <si>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</si>
  <si>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</si>
  <si>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</si>
  <si>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</si>
  <si>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</si>
  <si>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</si>
  <si>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</si>
  <si>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</si>
  <si>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</si>
  <si>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</si>
  <si>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</si>
  <si>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</si>
  <si>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</si>
  <si>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</si>
  <si>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</si>
  <si>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</si>
  <si>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</si>
  <si>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</si>
  <si>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</si>
  <si>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</si>
  <si>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</si>
  <si>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</si>
  <si>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</si>
  <si>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</si>
  <si>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</si>
  <si>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</si>
  <si>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</si>
  <si>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</si>
  <si>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</si>
  <si>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</si>
  <si>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</si>
  <si>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</si>
  <si>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</si>
  <si>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</si>
  <si>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</si>
  <si>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</si>
  <si>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</si>
  <si>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</si>
  <si>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</si>
  <si>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</si>
  <si>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</si>
  <si>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</si>
  <si>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</si>
  <si>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</si>
  <si>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</si>
  <si>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</si>
  <si>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</si>
  <si>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</si>
  <si>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</si>
  <si>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</si>
  <si>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</si>
  <si>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</si>
  <si>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</si>
  <si>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</si>
  <si>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</si>
  <si>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</si>
  <si>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</si>
  <si>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</si>
  <si>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</si>
  <si>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</si>
  <si>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</si>
  <si>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</si>
  <si>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</si>
  <si>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</si>
  <si>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</si>
  <si>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</si>
  <si>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</si>
  <si>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</si>
  <si>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</si>
  <si>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</si>
  <si>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</si>
  <si>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</si>
  <si>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</si>
  <si>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</si>
  <si>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</si>
  <si>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</si>
  <si>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</si>
  <si>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</si>
  <si>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</si>
  <si>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</si>
  <si>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</si>
  <si>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</si>
  <si>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</si>
  <si>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</si>
  <si>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</si>
  <si>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</si>
  <si>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</si>
  <si>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</si>
  <si>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</si>
  <si>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</si>
  <si>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</si>
  <si>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</si>
  <si>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</si>
  <si>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</si>
  <si>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</si>
  <si>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</si>
  <si>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</si>
  <si>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</si>
  <si>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</si>
  <si>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</si>
  <si>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</si>
  <si>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</si>
  <si>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</si>
  <si>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</si>
  <si>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</si>
  <si>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</si>
  <si>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</si>
  <si>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</si>
  <si>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</si>
  <si>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</si>
  <si>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</si>
  <si>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</si>
  <si>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</si>
  <si>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</si>
  <si>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</si>
  <si>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</si>
  <si>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</si>
  <si>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</si>
  <si>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</si>
  <si>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</si>
  <si>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</si>
  <si>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</si>
  <si>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</si>
  <si>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</si>
  <si>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</si>
  <si>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</si>
  <si>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</si>
  <si>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</si>
  <si>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</si>
  <si>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</si>
  <si>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</si>
  <si>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</si>
  <si>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</si>
  <si>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</si>
  <si>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</si>
  <si>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</si>
  <si>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</si>
  <si>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</si>
  <si>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</si>
  <si>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</si>
  <si>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</si>
  <si>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</si>
  <si>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</si>
  <si>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</si>
  <si>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</si>
  <si>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</si>
  <si>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</si>
  <si>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</si>
  <si>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</si>
  <si>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</si>
  <si>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</si>
  <si>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</si>
  <si>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</si>
  <si>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</si>
  <si>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</si>
  <si>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</si>
  <si>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</si>
  <si>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</si>
  <si>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</si>
  <si>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</si>
  <si>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</si>
  <si>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</si>
  <si>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</si>
  <si>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</si>
  <si>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</si>
  <si>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</si>
  <si>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</si>
  <si>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</si>
  <si>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</si>
  <si>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</si>
  <si>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</si>
  <si>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</si>
  <si>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</si>
  <si>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</si>
  <si>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</si>
  <si>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</si>
  <si>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</si>
  <si>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</si>
  <si>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</si>
  <si>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</si>
  <si>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</si>
  <si>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</si>
  <si>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</si>
  <si>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</si>
  <si>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</si>
  <si>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</si>
  <si>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</si>
  <si>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</si>
  <si>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</si>
  <si>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</si>
  <si>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</si>
  <si>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</si>
  <si>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</si>
  <si>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</si>
  <si>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</si>
  <si>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</si>
  <si>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</si>
  <si>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</si>
  <si>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</si>
  <si>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</si>
  <si>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</si>
  <si>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</si>
  <si>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</si>
  <si>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</si>
  <si>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</si>
  <si>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</si>
  <si>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</si>
  <si>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</si>
  <si>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</si>
  <si>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</si>
  <si>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</si>
  <si>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</si>
  <si>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</si>
  <si>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</si>
  <si>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</si>
  <si>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</si>
  <si>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</si>
  <si>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</si>
  <si>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</si>
  <si>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</si>
  <si>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</si>
  <si>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</si>
  <si>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</si>
  <si>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</si>
  <si>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</si>
  <si>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</si>
  <si>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</si>
  <si>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</si>
  <si>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</si>
  <si>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</si>
  <si>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</si>
  <si>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</si>
  <si>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</si>
  <si>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</si>
  <si>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</si>
  <si>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</si>
  <si>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</si>
  <si>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</si>
  <si>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</si>
  <si>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</si>
  <si>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</si>
  <si>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</si>
  <si>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</si>
  <si>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</si>
  <si>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</si>
  <si>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</si>
  <si>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</si>
  <si>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</si>
  <si>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</si>
  <si>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</si>
  <si>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</si>
  <si>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</si>
  <si>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</si>
  <si>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</si>
  <si>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</si>
  <si>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</si>
  <si>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</si>
  <si>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</si>
  <si>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</si>
  <si>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</si>
  <si>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</si>
  <si>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</si>
  <si>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</si>
  <si>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</si>
  <si>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</si>
  <si>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</si>
  <si>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</si>
  <si>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</si>
  <si>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</si>
  <si>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</si>
  <si>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</si>
  <si>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</si>
  <si>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</si>
  <si>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</si>
  <si>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</si>
  <si>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</si>
  <si>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</si>
  <si>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</si>
  <si>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</si>
  <si>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</si>
  <si>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</si>
  <si>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</si>
  <si>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</si>
  <si>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</si>
  <si>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</si>
  <si>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</si>
  <si>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</si>
  <si>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</si>
  <si>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</si>
  <si>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</si>
  <si>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</si>
  <si>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</si>
  <si>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</si>
  <si>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</si>
  <si>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</si>
  <si>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</si>
  <si>
    <t>Tỷ lệ sở hữu/Ownership ratio</t>
  </si>
  <si>
    <t>Tỷ lệ sở hữu nước ngoài/Foreign investors' 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</si>
  <si>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</si>
  <si>
    <t>Ngân hàng TMCP Đầu tư và Phát triển Việt Nam - CN Hà Thành</t>
  </si>
  <si>
    <t>Công Ty Cổ phần Quản lý Quỹ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</si>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</sst>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6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4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6" applyNumberFormat="0" applyFill="0" applyAlignment="0" applyProtection="0"/>
    <xf numFmtId="0" fontId="67" fillId="0" borderId="47" applyNumberFormat="0" applyFill="0" applyAlignment="0" applyProtection="0"/>
    <xf numFmtId="0" fontId="68" fillId="0" borderId="48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9" applyNumberFormat="0" applyAlignment="0" applyProtection="0"/>
    <xf numFmtId="0" fontId="73" fillId="43" borderId="50" applyNumberFormat="0" applyAlignment="0" applyProtection="0"/>
    <xf numFmtId="0" fontId="74" fillId="43" borderId="49" applyNumberFormat="0" applyAlignment="0" applyProtection="0"/>
    <xf numFmtId="0" fontId="75" fillId="0" borderId="51" applyNumberFormat="0" applyFill="0" applyAlignment="0" applyProtection="0"/>
    <xf numFmtId="0" fontId="76" fillId="44" borderId="52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4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3" applyNumberFormat="0" applyFont="0" applyAlignment="0" applyProtection="0"/>
    <xf numFmtId="0" fontId="50" fillId="45" borderId="53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9" applyNumberFormat="0" applyAlignment="0" applyProtection="0"/>
    <xf numFmtId="0" fontId="105" fillId="44" borderId="52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6" applyNumberFormat="0" applyFill="0" applyAlignment="0" applyProtection="0"/>
    <xf numFmtId="0" fontId="96" fillId="0" borderId="47" applyNumberFormat="0" applyFill="0" applyAlignment="0" applyProtection="0"/>
    <xf numFmtId="0" fontId="97" fillId="0" borderId="48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9" applyNumberFormat="0" applyAlignment="0" applyProtection="0"/>
    <xf numFmtId="0" fontId="104" fillId="0" borderId="51" applyNumberFormat="0" applyFill="0" applyAlignment="0" applyProtection="0"/>
    <xf numFmtId="0" fontId="100" fillId="41" borderId="0" applyNumberFormat="0" applyBorder="0" applyAlignment="0" applyProtection="0"/>
    <xf numFmtId="0" fontId="102" fillId="43" borderId="50" applyNumberFormat="0" applyAlignment="0" applyProtection="0"/>
    <xf numFmtId="0" fontId="94" fillId="0" borderId="0" applyNumberFormat="0" applyFill="0" applyBorder="0" applyAlignment="0" applyProtection="0"/>
    <xf numFmtId="0" fontId="53" fillId="0" borderId="54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6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7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8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8"/>
    <xf numFmtId="204" fontId="133" fillId="0" borderId="59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0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1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9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9" applyNumberFormat="0" applyAlignment="0" applyProtection="0"/>
    <xf numFmtId="0" fontId="167" fillId="44" borderId="52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6" applyNumberFormat="0" applyFill="0" applyAlignment="0" applyProtection="0"/>
    <xf numFmtId="0" fontId="158" fillId="0" borderId="47" applyNumberFormat="0" applyFill="0" applyAlignment="0" applyProtection="0"/>
    <xf numFmtId="0" fontId="159" fillId="0" borderId="48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9" applyNumberFormat="0" applyAlignment="0" applyProtection="0"/>
    <xf numFmtId="0" fontId="166" fillId="0" borderId="51" applyNumberFormat="0" applyFill="0" applyAlignment="0" applyProtection="0"/>
    <xf numFmtId="0" fontId="162" fillId="41" borderId="0" applyNumberFormat="0" applyBorder="0" applyAlignment="0" applyProtection="0"/>
    <xf numFmtId="0" fontId="1" fillId="45" borderId="53" applyNumberFormat="0" applyFont="0" applyAlignment="0" applyProtection="0"/>
    <xf numFmtId="0" fontId="164" fillId="43" borderId="50" applyNumberFormat="0" applyAlignment="0" applyProtection="0"/>
    <xf numFmtId="0" fontId="156" fillId="0" borderId="0" applyNumberFormat="0" applyFill="0" applyBorder="0" applyAlignment="0" applyProtection="0"/>
    <xf numFmtId="0" fontId="170" fillId="0" borderId="54" applyNumberFormat="0" applyFill="0" applyAlignment="0" applyProtection="0"/>
    <xf numFmtId="0" fontId="168" fillId="0" borderId="0" applyNumberFormat="0" applyFill="0" applyBorder="0" applyAlignment="0" applyProtection="0"/>
    <xf numFmtId="0" fontId="109" fillId="0" borderId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45" fillId="37" borderId="38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9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8" fillId="0" borderId="38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8" xfId="0" applyFont="1" applyBorder="1" applyAlignment="1"/>
    <xf numFmtId="0" fontId="48" fillId="0" borderId="32" xfId="0" applyFont="1" applyBorder="1" applyAlignment="1"/>
    <xf numFmtId="0" fontId="48" fillId="0" borderId="40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8" xfId="0" applyFont="1" applyBorder="1" applyAlignment="1">
      <alignment horizontal="justify" vertical="top"/>
    </xf>
    <xf numFmtId="0" fontId="48" fillId="0" borderId="41" xfId="0" applyFont="1" applyBorder="1" applyAlignment="1">
      <alignment horizontal="center"/>
    </xf>
    <xf numFmtId="0" fontId="48" fillId="0" borderId="42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5" fillId="0" borderId="38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2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8" fillId="0" borderId="38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9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left" vertical="center"/>
    </xf>
    <xf numFmtId="0" fontId="48" fillId="0" borderId="37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4" xfId="0" applyFont="1" applyBorder="1" applyAlignment="1">
      <alignment vertical="center"/>
    </xf>
    <xf numFmtId="0" fontId="45" fillId="0" borderId="42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8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2" xfId="0" applyFont="1" applyBorder="1" applyAlignment="1"/>
    <xf numFmtId="0" fontId="49" fillId="0" borderId="32" xfId="0" applyFont="1" applyBorder="1" applyAlignment="1"/>
    <xf numFmtId="0" fontId="49" fillId="0" borderId="40" xfId="0" applyFont="1" applyBorder="1" applyAlignment="1"/>
    <xf numFmtId="0" fontId="48" fillId="0" borderId="34" xfId="0" applyFont="1" applyBorder="1" applyAlignment="1"/>
    <xf numFmtId="0" fontId="48" fillId="0" borderId="39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6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40" xfId="65" applyNumberFormat="1" applyFont="1" applyFill="1" applyBorder="1" applyAlignment="1">
      <alignment horizontal="right"/>
    </xf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165" fontId="48" fillId="0" borderId="0" xfId="64" applyFont="1" applyFill="1"/>
    <xf numFmtId="223" fontId="48" fillId="0" borderId="0" xfId="0" applyNumberFormat="1" applyFont="1"/>
    <xf numFmtId="171" fontId="8" fillId="0" borderId="0" xfId="64" applyNumberFormat="1" applyFont="1" applyBorder="1" applyAlignment="1">
      <alignment horizontal="right"/>
    </xf>
    <xf numFmtId="10" fontId="11" fillId="0" borderId="36" xfId="311" applyNumberFormat="1" applyFont="1" applyFill="1" applyBorder="1" applyAlignment="1">
      <alignment horizontal="right"/>
    </xf>
    <xf numFmtId="178" fontId="8" fillId="37" borderId="36" xfId="65" applyNumberFormat="1" applyFont="1" applyFill="1" applyBorder="1" applyAlignment="1"/>
    <xf numFmtId="178" fontId="7" fillId="0" borderId="16" xfId="65" applyNumberFormat="1" applyFont="1" applyFill="1" applyBorder="1" applyAlignment="1"/>
    <xf numFmtId="165" fontId="11" fillId="0" borderId="19" xfId="64" applyFont="1" applyFill="1" applyBorder="1" applyAlignment="1"/>
    <xf numFmtId="165" fontId="11" fillId="0" borderId="19" xfId="64" applyFont="1" applyFill="1" applyBorder="1" applyAlignment="1">
      <alignment horizontal="right"/>
    </xf>
    <xf numFmtId="178" fontId="11" fillId="0" borderId="19" xfId="65" applyNumberFormat="1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8" xfId="0" applyFont="1" applyFill="1" applyBorder="1" applyAlignment="1">
      <alignment horizontal="center"/>
    </xf>
    <xf numFmtId="0" fontId="48" fillId="29" borderId="0" xfId="459" applyFont="1" applyFill="1"/>
    <xf numFmtId="170" fontId="172" fillId="29" borderId="0" xfId="457" applyFont="1" applyFill="1" applyAlignment="1">
      <alignment vertical="center"/>
    </xf>
    <xf numFmtId="170" fontId="172" fillId="29" borderId="0" xfId="458" applyFont="1" applyFill="1" applyAlignment="1">
      <alignment vertical="center"/>
    </xf>
    <xf numFmtId="2" fontId="172" fillId="29" borderId="0" xfId="693" applyNumberFormat="1" applyFont="1" applyFill="1" applyAlignment="1">
      <alignment vertical="center"/>
    </xf>
    <xf numFmtId="170" fontId="172" fillId="29" borderId="0" xfId="460" applyFont="1" applyFill="1" applyAlignment="1">
      <alignment vertical="center"/>
    </xf>
    <xf numFmtId="0" fontId="49" fillId="29" borderId="0" xfId="693" applyNumberFormat="1" applyFont="1" applyFill="1" applyBorder="1" applyAlignment="1">
      <alignment vertical="center"/>
    </xf>
    <xf numFmtId="0" fontId="49" fillId="0" borderId="0" xfId="459" applyFont="1"/>
    <xf numFmtId="0" fontId="49" fillId="0" borderId="0" xfId="459" applyFont="1" applyFill="1" applyAlignment="1">
      <alignment horizontal="left" vertical="center"/>
    </xf>
    <xf numFmtId="0" fontId="48" fillId="0" borderId="0" xfId="459" applyFont="1"/>
    <xf numFmtId="2" fontId="49" fillId="29" borderId="0" xfId="693" applyNumberFormat="1" applyFont="1" applyFill="1" applyAlignment="1">
      <alignment vertical="center"/>
    </xf>
    <xf numFmtId="0" fontId="49" fillId="0" borderId="0" xfId="693" applyNumberFormat="1" applyFont="1" applyFill="1" applyBorder="1" applyAlignment="1">
      <alignment horizontal="left" vertical="center"/>
    </xf>
    <xf numFmtId="0" fontId="49" fillId="0" borderId="0" xfId="0" applyFont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164" fontId="11" fillId="0" borderId="18" xfId="64" applyNumberFormat="1" applyFont="1" applyFill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43" fontId="11" fillId="0" borderId="19" xfId="65" applyNumberFormat="1" applyFont="1" applyFill="1" applyBorder="1" applyAlignme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45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6" fillId="0" borderId="37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29" borderId="0" xfId="693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5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6" fillId="37" borderId="44" xfId="0" applyFont="1" applyFill="1" applyBorder="1" applyAlignment="1">
      <alignment horizontal="center"/>
    </xf>
    <xf numFmtId="0" fontId="46" fillId="37" borderId="42" xfId="0" applyFont="1" applyFill="1" applyBorder="1" applyAlignment="1">
      <alignment horizontal="center"/>
    </xf>
    <xf numFmtId="0" fontId="46" fillId="0" borderId="43" xfId="0" applyFont="1" applyBorder="1" applyAlignment="1">
      <alignment horizontal="center"/>
    </xf>
    <xf numFmtId="0" fontId="46" fillId="0" borderId="40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55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3" xfId="0" applyFont="1" applyBorder="1" applyAlignment="1">
      <alignment horizontal="center" vertical="top" wrapText="1"/>
    </xf>
    <xf numFmtId="0" fontId="49" fillId="0" borderId="40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4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3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</xdr:rowOff>
    </xdr:from>
    <xdr:to>
      <xdr:col>4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C1:M73"/>
  <sheetViews>
    <sheetView tabSelected="1" topLeftCell="C13" zoomScale="75" zoomScaleNormal="75" workbookViewId="0">
      <selection activeCell="J35" sqref="J35"/>
    </sheetView>
  </sheetViews>
  <sheetFormatPr defaultColWidth="9.140625" defaultRowHeight="15"/>
  <cols>
    <col min="1" max="1" width="15" style="168" customWidth="1"/>
    <col min="2" max="2" width="5.28515625" style="168" customWidth="1"/>
    <col min="3" max="3" width="2.140625" style="168" customWidth="1"/>
    <col min="4" max="4" width="6.42578125" style="168" customWidth="1"/>
    <col min="5" max="5" width="30.42578125" style="168" customWidth="1"/>
    <col min="6" max="6" width="45.7109375" style="168" customWidth="1"/>
    <col min="7" max="8" width="24.5703125" style="168" customWidth="1"/>
    <col min="9" max="9" width="21.42578125" style="168" customWidth="1"/>
    <col min="10" max="10" width="17.5703125" style="168" bestFit="1" customWidth="1"/>
    <col min="11" max="11" width="14.85546875" style="168" bestFit="1" customWidth="1"/>
    <col min="12" max="12" width="11.85546875" style="168" bestFit="1" customWidth="1"/>
    <col min="13" max="13" width="19" style="168" bestFit="1" customWidth="1"/>
    <col min="14" max="16384" width="9.140625" style="168"/>
  </cols>
  <sheetData>
    <row r="1" spans="3:8" ht="24" customHeight="1">
      <c r="C1" s="351" t="s">
        <v>563</v>
      </c>
      <c r="D1" s="351"/>
      <c r="E1" s="351"/>
      <c r="F1" s="351"/>
      <c r="G1" s="351"/>
      <c r="H1" s="351"/>
    </row>
    <row r="2" spans="3:8" ht="15.75" customHeight="1">
      <c r="C2" s="348" t="s">
        <v>564</v>
      </c>
      <c r="D2" s="348"/>
      <c r="E2" s="348"/>
      <c r="F2" s="348"/>
      <c r="G2" s="348"/>
      <c r="H2" s="348"/>
    </row>
    <row r="3" spans="3:8" ht="19.5" customHeight="1">
      <c r="C3" s="349" t="s">
        <v>582</v>
      </c>
      <c r="D3" s="349"/>
      <c r="E3" s="349"/>
      <c r="F3" s="349"/>
      <c r="G3" s="349"/>
      <c r="H3" s="349"/>
    </row>
    <row r="4" spans="3:8" ht="18" customHeight="1">
      <c r="C4" s="350" t="s">
        <v>565</v>
      </c>
      <c r="D4" s="350"/>
      <c r="E4" s="350"/>
      <c r="F4" s="350"/>
      <c r="G4" s="350"/>
      <c r="H4" s="350"/>
    </row>
    <row r="5" spans="3:8" ht="15.75" customHeight="1">
      <c r="C5" s="169"/>
      <c r="D5" s="169"/>
      <c r="E5" s="169"/>
      <c r="F5" s="169"/>
      <c r="G5" s="169"/>
      <c r="H5" s="169"/>
    </row>
    <row r="6" spans="3:8" ht="15.75" customHeight="1">
      <c r="C6" s="351" t="s">
        <v>566</v>
      </c>
      <c r="D6" s="351"/>
      <c r="E6" s="351"/>
      <c r="F6" s="351"/>
      <c r="G6" s="351"/>
      <c r="H6" s="351"/>
    </row>
    <row r="7" spans="3:8" ht="15.75" customHeight="1">
      <c r="C7" s="351" t="s">
        <v>567</v>
      </c>
      <c r="D7" s="351"/>
      <c r="E7" s="351"/>
      <c r="F7" s="351"/>
      <c r="G7" s="351"/>
      <c r="H7" s="351"/>
    </row>
    <row r="8" spans="3:8" ht="15.75" customHeight="1">
      <c r="C8" s="170"/>
      <c r="D8" s="170"/>
      <c r="E8" s="170"/>
      <c r="F8" s="170"/>
      <c r="G8" s="170"/>
      <c r="H8" s="170"/>
    </row>
    <row r="9" spans="3:8" ht="15.75" customHeight="1">
      <c r="C9" s="170"/>
      <c r="D9" s="170"/>
      <c r="E9" s="166" t="s">
        <v>568</v>
      </c>
      <c r="F9" s="164" t="s">
        <v>569</v>
      </c>
      <c r="G9" s="170"/>
      <c r="H9" s="170"/>
    </row>
    <row r="10" spans="3:8" ht="15.75" customHeight="1">
      <c r="C10" s="170"/>
      <c r="D10" s="170"/>
      <c r="E10" s="171" t="s">
        <v>570</v>
      </c>
      <c r="F10" s="165" t="s">
        <v>571</v>
      </c>
      <c r="G10" s="170"/>
      <c r="H10" s="170"/>
    </row>
    <row r="11" spans="3:8" ht="15.75" customHeight="1">
      <c r="C11" s="170"/>
      <c r="D11" s="170"/>
      <c r="E11" s="170"/>
      <c r="F11" s="170"/>
      <c r="G11" s="170"/>
      <c r="H11" s="170"/>
    </row>
    <row r="12" spans="3:8" ht="15.75" customHeight="1">
      <c r="C12" s="172" t="s">
        <v>532</v>
      </c>
      <c r="D12" s="172"/>
      <c r="E12" s="172"/>
      <c r="F12" s="172" t="s">
        <v>561</v>
      </c>
      <c r="G12" s="173"/>
      <c r="H12" s="173"/>
    </row>
    <row r="13" spans="3:8" ht="15.75" customHeight="1">
      <c r="C13" s="174"/>
      <c r="D13" s="174" t="s">
        <v>533</v>
      </c>
      <c r="E13" s="174"/>
      <c r="F13" s="174" t="s">
        <v>562</v>
      </c>
      <c r="G13" s="173"/>
      <c r="H13" s="173"/>
    </row>
    <row r="14" spans="3:8" s="175" customFormat="1" ht="15.75" customHeight="1">
      <c r="C14" s="172" t="s">
        <v>534</v>
      </c>
      <c r="D14" s="172"/>
      <c r="E14" s="172"/>
      <c r="F14" s="172" t="s">
        <v>535</v>
      </c>
      <c r="G14" s="172"/>
    </row>
    <row r="15" spans="3:8" ht="15.75" customHeight="1">
      <c r="C15" s="173"/>
      <c r="D15" s="174" t="s">
        <v>536</v>
      </c>
      <c r="E15" s="173"/>
      <c r="F15" s="174" t="s">
        <v>537</v>
      </c>
      <c r="G15" s="173"/>
    </row>
    <row r="16" spans="3:8" s="175" customFormat="1" ht="15.75" customHeight="1">
      <c r="C16" s="172" t="s">
        <v>538</v>
      </c>
      <c r="D16" s="172"/>
      <c r="E16" s="172"/>
      <c r="F16" s="172" t="s">
        <v>592</v>
      </c>
    </row>
    <row r="17" spans="3:13" ht="15.75" customHeight="1">
      <c r="C17" s="173"/>
      <c r="D17" s="174" t="s">
        <v>539</v>
      </c>
      <c r="E17" s="173"/>
      <c r="F17" s="174" t="s">
        <v>593</v>
      </c>
    </row>
    <row r="18" spans="3:13" s="175" customFormat="1" ht="15.75" customHeight="1">
      <c r="C18" s="373" t="s">
        <v>572</v>
      </c>
      <c r="D18" s="373"/>
      <c r="E18" s="373"/>
      <c r="F18" s="161" t="str">
        <f>"Từ ngày "&amp;TEXT(I18,"dd/mm/yyyy")&amp;" đến "&amp;TEXT(I19,"dd/mm/yyyy")</f>
        <v>Từ ngày 30/12/2024 đến 05/01/2025</v>
      </c>
      <c r="I18" s="176">
        <v>45656</v>
      </c>
    </row>
    <row r="19" spans="3:13" ht="15.75" customHeight="1">
      <c r="C19" s="177"/>
      <c r="D19" s="178" t="s">
        <v>573</v>
      </c>
      <c r="E19" s="177"/>
      <c r="F19" s="162" t="str">
        <f>"From "&amp;TEXT(I18,"dd/mm/yyyy")&amp;" to "&amp;TEXT(I19,"dd/mm/yyyy")</f>
        <v>From 30/12/2024 to 05/01/2025</v>
      </c>
      <c r="I19" s="176">
        <f>I18+6</f>
        <v>45662</v>
      </c>
      <c r="J19" s="179"/>
    </row>
    <row r="20" spans="3:13" ht="15.75" customHeight="1">
      <c r="C20" s="180">
        <v>5</v>
      </c>
      <c r="D20" s="180" t="s">
        <v>580</v>
      </c>
      <c r="E20" s="180"/>
      <c r="F20" s="181">
        <f>I19+1</f>
        <v>45663</v>
      </c>
      <c r="G20" s="182"/>
      <c r="H20" s="182"/>
      <c r="I20" s="176"/>
      <c r="J20" s="176"/>
    </row>
    <row r="21" spans="3:13" ht="15.75" customHeight="1">
      <c r="C21" s="177"/>
      <c r="D21" s="178" t="s">
        <v>581</v>
      </c>
      <c r="E21" s="177"/>
      <c r="F21" s="361">
        <f>F20</f>
        <v>45663</v>
      </c>
      <c r="G21" s="361"/>
      <c r="H21" s="361"/>
      <c r="I21" s="361"/>
      <c r="J21" s="176"/>
    </row>
    <row r="22" spans="3:13" ht="15.75" customHeight="1">
      <c r="C22" s="180"/>
      <c r="D22" s="180"/>
      <c r="E22" s="180"/>
      <c r="F22" s="180"/>
      <c r="G22" s="180"/>
      <c r="H22" s="183" t="s">
        <v>540</v>
      </c>
      <c r="J22" s="179"/>
    </row>
    <row r="23" spans="3:13" ht="15.75" customHeight="1">
      <c r="C23" s="352" t="s">
        <v>531</v>
      </c>
      <c r="D23" s="353"/>
      <c r="E23" s="354" t="s">
        <v>541</v>
      </c>
      <c r="F23" s="353"/>
      <c r="G23" s="280" t="s">
        <v>542</v>
      </c>
      <c r="H23" s="281" t="s">
        <v>560</v>
      </c>
      <c r="J23" s="179"/>
      <c r="M23" s="184"/>
    </row>
    <row r="24" spans="3:13" ht="15.75" customHeight="1">
      <c r="C24" s="355" t="s">
        <v>27</v>
      </c>
      <c r="D24" s="356"/>
      <c r="E24" s="357" t="s">
        <v>330</v>
      </c>
      <c r="F24" s="358"/>
      <c r="G24" s="185" t="s">
        <v>543</v>
      </c>
      <c r="H24" s="185" t="s">
        <v>559</v>
      </c>
      <c r="J24" s="179"/>
      <c r="M24" s="184"/>
    </row>
    <row r="25" spans="3:13" ht="15.75" customHeight="1">
      <c r="C25" s="186"/>
      <c r="D25" s="187"/>
      <c r="E25" s="188"/>
      <c r="F25" s="188"/>
      <c r="G25" s="189">
        <f>I19</f>
        <v>45662</v>
      </c>
      <c r="H25" s="189">
        <f>+I18-1</f>
        <v>45655</v>
      </c>
      <c r="I25" s="190"/>
      <c r="J25" s="179"/>
      <c r="M25" s="184"/>
    </row>
    <row r="26" spans="3:13" ht="15.75" customHeight="1">
      <c r="C26" s="346" t="s">
        <v>574</v>
      </c>
      <c r="D26" s="347"/>
      <c r="E26" s="191" t="s">
        <v>544</v>
      </c>
      <c r="F26" s="191"/>
      <c r="G26" s="192"/>
      <c r="H26" s="275"/>
      <c r="J26" s="179"/>
      <c r="M26" s="193"/>
    </row>
    <row r="27" spans="3:13" ht="15.75" customHeight="1">
      <c r="C27" s="194"/>
      <c r="D27" s="195"/>
      <c r="E27" s="196" t="s">
        <v>545</v>
      </c>
      <c r="F27" s="197"/>
      <c r="G27" s="269"/>
      <c r="H27" s="265"/>
      <c r="J27" s="198"/>
      <c r="M27" s="193"/>
    </row>
    <row r="28" spans="3:13" ht="15.75" customHeight="1">
      <c r="C28" s="344">
        <v>1</v>
      </c>
      <c r="D28" s="345"/>
      <c r="E28" s="199" t="s">
        <v>546</v>
      </c>
      <c r="F28" s="200"/>
      <c r="G28" s="270"/>
      <c r="H28" s="276"/>
      <c r="J28" s="201"/>
      <c r="M28" s="193"/>
    </row>
    <row r="29" spans="3:13" ht="15.75" customHeight="1">
      <c r="C29" s="202"/>
      <c r="D29" s="203"/>
      <c r="E29" s="204" t="s">
        <v>547</v>
      </c>
      <c r="F29" s="205"/>
      <c r="G29" s="265"/>
      <c r="H29" s="265"/>
      <c r="J29" s="201"/>
      <c r="M29" s="193"/>
    </row>
    <row r="30" spans="3:13" ht="15.75" customHeight="1">
      <c r="C30" s="359">
        <v>1.1000000000000001</v>
      </c>
      <c r="D30" s="360"/>
      <c r="E30" s="206" t="s">
        <v>584</v>
      </c>
      <c r="F30" s="207"/>
      <c r="G30" s="163">
        <f>H34</f>
        <v>225701044189</v>
      </c>
      <c r="H30" s="163">
        <v>219719223036</v>
      </c>
      <c r="I30" s="208"/>
      <c r="J30" s="209"/>
      <c r="K30" s="208"/>
      <c r="L30" s="208"/>
      <c r="M30" s="184"/>
    </row>
    <row r="31" spans="3:13" ht="15.75" customHeight="1">
      <c r="C31" s="341">
        <v>1.2</v>
      </c>
      <c r="D31" s="342"/>
      <c r="E31" s="210" t="s">
        <v>585</v>
      </c>
      <c r="F31" s="211"/>
      <c r="G31" s="255">
        <f>H35</f>
        <v>12539.45</v>
      </c>
      <c r="H31" s="255">
        <v>12190.23</v>
      </c>
      <c r="I31" s="208"/>
      <c r="J31" s="209"/>
      <c r="K31" s="208"/>
      <c r="L31" s="208"/>
      <c r="M31" s="184"/>
    </row>
    <row r="32" spans="3:13" ht="15.75" customHeight="1">
      <c r="C32" s="344">
        <v>2</v>
      </c>
      <c r="D32" s="345"/>
      <c r="E32" s="199" t="s">
        <v>548</v>
      </c>
      <c r="F32" s="200"/>
      <c r="G32" s="256"/>
      <c r="H32" s="256"/>
      <c r="I32" s="208"/>
      <c r="J32" s="209"/>
      <c r="K32" s="208"/>
      <c r="L32" s="208"/>
      <c r="M32" s="184"/>
    </row>
    <row r="33" spans="3:13" ht="15.75" customHeight="1">
      <c r="C33" s="212"/>
      <c r="D33" s="213"/>
      <c r="E33" s="210" t="s">
        <v>549</v>
      </c>
      <c r="F33" s="205"/>
      <c r="G33" s="257"/>
      <c r="H33" s="257"/>
      <c r="I33" s="208"/>
      <c r="J33" s="209"/>
      <c r="K33" s="208"/>
      <c r="L33" s="208"/>
      <c r="M33" s="184"/>
    </row>
    <row r="34" spans="3:13" ht="15.75" customHeight="1">
      <c r="C34" s="359">
        <v>2.1</v>
      </c>
      <c r="D34" s="360"/>
      <c r="E34" s="206" t="s">
        <v>586</v>
      </c>
      <c r="F34" s="207"/>
      <c r="G34" s="163">
        <v>217839933325</v>
      </c>
      <c r="H34" s="163">
        <v>225701044189</v>
      </c>
      <c r="I34" s="208"/>
      <c r="J34" s="209"/>
      <c r="K34" s="208"/>
      <c r="L34" s="208"/>
      <c r="M34" s="214"/>
    </row>
    <row r="35" spans="3:13" ht="15.75" customHeight="1">
      <c r="C35" s="341">
        <v>2.2000000000000002</v>
      </c>
      <c r="D35" s="342"/>
      <c r="E35" s="215" t="s">
        <v>587</v>
      </c>
      <c r="F35" s="205"/>
      <c r="G35" s="255">
        <v>12152.43</v>
      </c>
      <c r="H35" s="255">
        <v>12539.45</v>
      </c>
      <c r="I35" s="208"/>
      <c r="J35" s="209"/>
      <c r="K35" s="208"/>
      <c r="L35" s="208"/>
    </row>
    <row r="36" spans="3:13" ht="15.75" customHeight="1">
      <c r="C36" s="362">
        <v>3</v>
      </c>
      <c r="D36" s="363"/>
      <c r="E36" s="216" t="s">
        <v>576</v>
      </c>
      <c r="F36" s="217"/>
      <c r="G36" s="258"/>
      <c r="H36" s="258"/>
      <c r="I36" s="208"/>
      <c r="J36" s="209"/>
      <c r="K36" s="208"/>
      <c r="L36" s="208"/>
    </row>
    <row r="37" spans="3:13" ht="15.75" customHeight="1">
      <c r="C37" s="218"/>
      <c r="D37" s="219"/>
      <c r="E37" s="220" t="s">
        <v>577</v>
      </c>
      <c r="F37" s="221"/>
      <c r="G37" s="298">
        <f>G34-G30</f>
        <v>-7861110864</v>
      </c>
      <c r="H37" s="298">
        <f>H34-H30</f>
        <v>5981821153</v>
      </c>
      <c r="I37" s="208"/>
      <c r="J37" s="209"/>
      <c r="K37" s="208"/>
      <c r="L37" s="208"/>
    </row>
    <row r="38" spans="3:13" ht="15.75" customHeight="1">
      <c r="C38" s="364">
        <v>3.1</v>
      </c>
      <c r="D38" s="365"/>
      <c r="E38" s="222" t="s">
        <v>550</v>
      </c>
      <c r="F38" s="223"/>
      <c r="G38" s="258"/>
      <c r="H38" s="258"/>
      <c r="I38" s="208"/>
      <c r="J38" s="209"/>
      <c r="K38" s="208"/>
      <c r="L38" s="208"/>
    </row>
    <row r="39" spans="3:13" ht="15.75" customHeight="1">
      <c r="C39" s="224"/>
      <c r="D39" s="225"/>
      <c r="E39" s="220" t="s">
        <v>551</v>
      </c>
      <c r="F39" s="226"/>
      <c r="G39" s="298">
        <f>G37-G41</f>
        <v>-6940288696</v>
      </c>
      <c r="H39" s="298">
        <f>H37-H41</f>
        <v>6313319370</v>
      </c>
      <c r="I39" s="208"/>
      <c r="J39" s="209"/>
      <c r="K39" s="208"/>
      <c r="L39" s="208"/>
    </row>
    <row r="40" spans="3:13" ht="15.75" customHeight="1">
      <c r="C40" s="339">
        <v>3.2</v>
      </c>
      <c r="D40" s="340"/>
      <c r="E40" s="227" t="s">
        <v>583</v>
      </c>
      <c r="F40" s="228"/>
      <c r="G40" s="259"/>
      <c r="H40" s="259"/>
      <c r="I40" s="208"/>
      <c r="J40" s="209"/>
      <c r="K40" s="208"/>
      <c r="L40" s="208"/>
    </row>
    <row r="41" spans="3:13" ht="15.75" customHeight="1">
      <c r="C41" s="296"/>
      <c r="D41" s="297"/>
      <c r="E41" s="167" t="s">
        <v>579</v>
      </c>
      <c r="F41" s="226"/>
      <c r="G41" s="298">
        <v>-920822168</v>
      </c>
      <c r="H41" s="298">
        <v>-331498217</v>
      </c>
      <c r="I41" s="208"/>
      <c r="J41" s="273"/>
      <c r="K41" s="208"/>
      <c r="L41" s="208"/>
    </row>
    <row r="42" spans="3:13" ht="15.75" customHeight="1">
      <c r="C42" s="339">
        <v>3.3</v>
      </c>
      <c r="D42" s="340"/>
      <c r="E42" s="222" t="s">
        <v>552</v>
      </c>
      <c r="F42" s="223"/>
      <c r="G42" s="260"/>
      <c r="H42" s="260"/>
      <c r="I42" s="208"/>
      <c r="J42" s="209"/>
      <c r="K42" s="208"/>
      <c r="L42" s="208"/>
    </row>
    <row r="43" spans="3:13" ht="15.75" customHeight="1">
      <c r="C43" s="224"/>
      <c r="D43" s="229"/>
      <c r="E43" s="167" t="s">
        <v>553</v>
      </c>
      <c r="F43" s="226"/>
      <c r="G43" s="261"/>
      <c r="H43" s="261"/>
      <c r="I43" s="208"/>
      <c r="J43" s="209"/>
      <c r="K43" s="208"/>
      <c r="L43" s="208"/>
    </row>
    <row r="44" spans="3:13" ht="15.75" customHeight="1">
      <c r="C44" s="362">
        <v>4</v>
      </c>
      <c r="D44" s="366">
        <v>4</v>
      </c>
      <c r="E44" s="230" t="s">
        <v>575</v>
      </c>
      <c r="F44" s="223"/>
      <c r="G44" s="274"/>
      <c r="H44" s="274"/>
      <c r="I44" s="208"/>
      <c r="J44" s="209"/>
      <c r="K44" s="208"/>
      <c r="L44" s="208"/>
    </row>
    <row r="45" spans="3:13" ht="15.75" customHeight="1">
      <c r="C45" s="231"/>
      <c r="D45" s="232"/>
      <c r="E45" s="167" t="s">
        <v>578</v>
      </c>
      <c r="F45" s="226"/>
      <c r="G45" s="262">
        <f>G35/G31-1</f>
        <v>-3.0864192608128782E-2</v>
      </c>
      <c r="H45" s="262">
        <f>H35/H31-1</f>
        <v>2.8647531670854542E-2</v>
      </c>
      <c r="I45" s="198"/>
      <c r="J45" s="209"/>
      <c r="K45" s="208"/>
      <c r="L45" s="208"/>
    </row>
    <row r="46" spans="3:13" ht="15.75" customHeight="1">
      <c r="C46" s="362">
        <v>5</v>
      </c>
      <c r="D46" s="366"/>
      <c r="E46" s="233" t="s">
        <v>554</v>
      </c>
      <c r="F46" s="234"/>
      <c r="G46" s="263"/>
      <c r="H46" s="263"/>
      <c r="I46" s="208"/>
      <c r="J46" s="209"/>
      <c r="K46" s="208"/>
      <c r="L46" s="208"/>
    </row>
    <row r="47" spans="3:13" ht="15.75" customHeight="1">
      <c r="C47" s="218"/>
      <c r="D47" s="219"/>
      <c r="E47" s="235" t="s">
        <v>555</v>
      </c>
      <c r="F47" s="236"/>
      <c r="G47" s="264"/>
      <c r="H47" s="264"/>
      <c r="I47" s="208"/>
      <c r="J47" s="209"/>
      <c r="K47" s="208"/>
      <c r="L47" s="208"/>
    </row>
    <row r="48" spans="3:13" ht="15.75" customHeight="1">
      <c r="C48" s="371">
        <v>5.0999999999999996</v>
      </c>
      <c r="D48" s="372"/>
      <c r="E48" s="237" t="s">
        <v>588</v>
      </c>
      <c r="F48" s="207"/>
      <c r="G48" s="299">
        <v>12961.94</v>
      </c>
      <c r="H48" s="277">
        <v>12961.94</v>
      </c>
      <c r="I48" s="208"/>
      <c r="J48" s="209"/>
      <c r="K48" s="208"/>
      <c r="L48" s="208"/>
    </row>
    <row r="49" spans="3:12" ht="15.75" customHeight="1">
      <c r="C49" s="371">
        <v>5.2</v>
      </c>
      <c r="D49" s="372"/>
      <c r="E49" s="238" t="s">
        <v>589</v>
      </c>
      <c r="F49" s="239"/>
      <c r="G49" s="299">
        <v>11317.72</v>
      </c>
      <c r="H49" s="278">
        <v>11317.72</v>
      </c>
      <c r="I49" s="208"/>
      <c r="J49" s="209"/>
      <c r="K49" s="208"/>
      <c r="L49" s="208"/>
    </row>
    <row r="50" spans="3:12" ht="15.75" customHeight="1">
      <c r="C50" s="369">
        <v>6</v>
      </c>
      <c r="D50" s="370"/>
      <c r="E50" s="240" t="s">
        <v>595</v>
      </c>
      <c r="F50" s="241"/>
      <c r="G50" s="266"/>
      <c r="H50" s="279"/>
      <c r="I50" s="208"/>
      <c r="J50" s="209"/>
      <c r="K50" s="208"/>
      <c r="L50" s="208"/>
    </row>
    <row r="51" spans="3:12" ht="15.75" customHeight="1">
      <c r="C51" s="371">
        <v>6.1</v>
      </c>
      <c r="D51" s="372">
        <v>6.1</v>
      </c>
      <c r="E51" s="242" t="s">
        <v>596</v>
      </c>
      <c r="F51" s="243"/>
      <c r="G51" s="300">
        <v>122601.14</v>
      </c>
      <c r="H51" s="300">
        <v>122601.14</v>
      </c>
      <c r="I51" s="272"/>
      <c r="J51" s="209"/>
      <c r="K51" s="208"/>
      <c r="L51" s="208"/>
    </row>
    <row r="52" spans="3:12" ht="15.75" customHeight="1">
      <c r="C52" s="371">
        <v>6.2</v>
      </c>
      <c r="D52" s="372"/>
      <c r="E52" s="206" t="s">
        <v>590</v>
      </c>
      <c r="F52" s="237"/>
      <c r="G52" s="267">
        <f>G51*G35</f>
        <v>1489901771.7702</v>
      </c>
      <c r="H52" s="267">
        <f>H51*H35</f>
        <v>1537350864.973</v>
      </c>
      <c r="I52" s="271"/>
      <c r="J52" s="209"/>
      <c r="K52" s="208"/>
      <c r="L52" s="208"/>
    </row>
    <row r="53" spans="3:12" ht="15.75" customHeight="1" thickBot="1">
      <c r="C53" s="367">
        <v>6.2</v>
      </c>
      <c r="D53" s="368">
        <v>6.3</v>
      </c>
      <c r="E53" s="244" t="s">
        <v>594</v>
      </c>
      <c r="F53" s="244"/>
      <c r="G53" s="268">
        <f>G52/G34</f>
        <v>6.8394336567638592E-3</v>
      </c>
      <c r="H53" s="268">
        <f>H52/H34</f>
        <v>6.8114477294382225E-3</v>
      </c>
      <c r="I53" s="271"/>
      <c r="J53" s="209"/>
      <c r="K53" s="208"/>
      <c r="L53" s="208"/>
    </row>
    <row r="54" spans="3:12" ht="15.75" customHeight="1">
      <c r="C54" s="245"/>
      <c r="D54" s="245"/>
      <c r="E54" s="245"/>
      <c r="F54" s="245"/>
      <c r="G54" s="246"/>
      <c r="H54" s="246"/>
    </row>
    <row r="55" spans="3:12">
      <c r="D55" s="247"/>
      <c r="E55" s="294" t="s">
        <v>556</v>
      </c>
      <c r="F55" s="294"/>
      <c r="G55" s="337" t="s">
        <v>557</v>
      </c>
      <c r="H55" s="337"/>
    </row>
    <row r="56" spans="3:12">
      <c r="D56" s="247"/>
      <c r="E56" s="248" t="s">
        <v>591</v>
      </c>
      <c r="F56" s="294"/>
      <c r="G56" s="336" t="s">
        <v>558</v>
      </c>
      <c r="H56" s="337"/>
    </row>
    <row r="57" spans="3:12" ht="14.25" customHeight="1">
      <c r="E57" s="249"/>
      <c r="F57" s="249"/>
      <c r="G57" s="174"/>
      <c r="H57" s="174"/>
    </row>
    <row r="58" spans="3:12" ht="14.25" customHeight="1">
      <c r="C58" s="250"/>
      <c r="D58" s="250"/>
    </row>
    <row r="59" spans="3:12" ht="14.25" customHeight="1">
      <c r="C59" s="250"/>
      <c r="D59" s="250"/>
    </row>
    <row r="60" spans="3:12" ht="14.25" customHeight="1">
      <c r="C60" s="250"/>
      <c r="D60" s="250"/>
    </row>
    <row r="61" spans="3:12" ht="14.25" customHeight="1">
      <c r="C61" s="250"/>
      <c r="D61" s="250"/>
    </row>
    <row r="62" spans="3:12" ht="14.25" customHeight="1">
      <c r="C62" s="250"/>
      <c r="D62" s="250"/>
    </row>
    <row r="63" spans="3:12" ht="14.25" customHeight="1">
      <c r="C63" s="250"/>
      <c r="D63" s="250"/>
    </row>
    <row r="64" spans="3:12" ht="14.25" customHeight="1">
      <c r="C64" s="250"/>
      <c r="D64" s="250"/>
    </row>
    <row r="65" spans="3:13" s="282" customFormat="1">
      <c r="C65" s="287" t="s">
        <v>597</v>
      </c>
      <c r="D65" s="287"/>
      <c r="E65" s="287"/>
      <c r="F65" s="287"/>
      <c r="G65" s="343" t="s">
        <v>598</v>
      </c>
      <c r="H65" s="343"/>
      <c r="I65" s="283"/>
      <c r="J65" s="284"/>
      <c r="K65" s="285"/>
      <c r="L65" s="286"/>
      <c r="M65" s="286"/>
    </row>
    <row r="66" spans="3:13" s="282" customFormat="1" ht="16.5" customHeight="1">
      <c r="C66" s="288" t="s">
        <v>600</v>
      </c>
      <c r="D66" s="289"/>
      <c r="E66" s="289"/>
      <c r="F66" s="289"/>
      <c r="G66" s="290"/>
      <c r="H66" s="291"/>
      <c r="I66" s="283"/>
      <c r="J66" s="284"/>
      <c r="K66" s="285"/>
      <c r="L66" s="286"/>
      <c r="M66" s="286"/>
    </row>
    <row r="67" spans="3:13" s="282" customFormat="1" ht="15.75" customHeight="1">
      <c r="C67" s="290" t="s">
        <v>599</v>
      </c>
      <c r="D67" s="292"/>
      <c r="E67" s="292"/>
      <c r="F67" s="292"/>
      <c r="G67" s="288"/>
      <c r="H67" s="291"/>
      <c r="I67" s="283"/>
      <c r="J67" s="284"/>
      <c r="K67" s="285"/>
      <c r="L67" s="286"/>
      <c r="M67" s="286"/>
    </row>
    <row r="68" spans="3:13" ht="14.25" customHeight="1">
      <c r="C68" s="250"/>
      <c r="D68" s="250"/>
      <c r="E68" s="294"/>
      <c r="G68" s="337"/>
      <c r="H68" s="337"/>
    </row>
    <row r="69" spans="3:13" ht="14.25" customHeight="1">
      <c r="C69" s="293"/>
      <c r="D69" s="293"/>
      <c r="E69" s="295"/>
      <c r="F69" s="173"/>
      <c r="G69" s="338"/>
      <c r="H69" s="338"/>
    </row>
    <row r="70" spans="3:13" ht="16.5">
      <c r="C70" s="251"/>
      <c r="D70" s="251"/>
      <c r="E70" s="251"/>
      <c r="F70" s="251"/>
    </row>
    <row r="71" spans="3:13" ht="16.5">
      <c r="C71" s="252"/>
      <c r="D71" s="252"/>
      <c r="E71" s="252"/>
      <c r="F71" s="252"/>
    </row>
    <row r="72" spans="3:13" ht="16.5">
      <c r="C72" s="253"/>
      <c r="D72" s="253"/>
      <c r="E72" s="252"/>
      <c r="F72" s="252"/>
    </row>
    <row r="73" spans="3:13" ht="15.75">
      <c r="C73" s="254"/>
      <c r="D73" s="254"/>
    </row>
  </sheetData>
  <mergeCells count="36">
    <mergeCell ref="C1:H1"/>
    <mergeCell ref="G55:H55"/>
    <mergeCell ref="C36:D36"/>
    <mergeCell ref="C38:D38"/>
    <mergeCell ref="C42:D42"/>
    <mergeCell ref="C46:D46"/>
    <mergeCell ref="C53:D53"/>
    <mergeCell ref="C44:D44"/>
    <mergeCell ref="C50:D50"/>
    <mergeCell ref="C52:D52"/>
    <mergeCell ref="C48:D48"/>
    <mergeCell ref="C49:D49"/>
    <mergeCell ref="C51:D51"/>
    <mergeCell ref="C32:D32"/>
    <mergeCell ref="C34:D34"/>
    <mergeCell ref="C18:E18"/>
    <mergeCell ref="C31:D31"/>
    <mergeCell ref="C28:D28"/>
    <mergeCell ref="C26:D26"/>
    <mergeCell ref="C2:H2"/>
    <mergeCell ref="C3:H3"/>
    <mergeCell ref="C4:H4"/>
    <mergeCell ref="C6:H6"/>
    <mergeCell ref="C7:H7"/>
    <mergeCell ref="C23:D23"/>
    <mergeCell ref="E23:F23"/>
    <mergeCell ref="C24:D24"/>
    <mergeCell ref="E24:F24"/>
    <mergeCell ref="C30:D30"/>
    <mergeCell ref="F21:I21"/>
    <mergeCell ref="G56:H56"/>
    <mergeCell ref="G68:H68"/>
    <mergeCell ref="G69:H69"/>
    <mergeCell ref="C40:D40"/>
    <mergeCell ref="C35:D35"/>
    <mergeCell ref="G65:H6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ezfk2+EtF3+PrFblgWx3f9D8Gd3ArLrJdLPJ3ivfxtY=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Bu2osw4L+rUlEqblq6k7Z6JsmeQF6sQK5Cl+1xUJABo=</DigestValue>
    </Reference>
  </SignedInfo>
  <SignatureValue>PJid0lfnZOi1+6J3NqckbZ74Cgz1+Cgwv5rAWw1mOsZNxhiKxDJZ0rNTRTe0SCyO9I2pLDD5WC7z
aM7TjJkYcFupZlVeqZCH+0d/XApEeXXLniZiTKdQJtang01oiCbBwyo/P+TMPjcDVeLKeiJrmUg/
ioeKbJ69dHbJHp5I/heEwNT27Htu12HcVThaC3l3O+cjVJgg4aQipLdDr3gvjPbq0IVhxnCJxBEn
T5115V9Ax6CS8bzJYQrcOXxWZ5s5j8AjMznAF1czsvBTXDeg7+kFJzKgQisK4h/p9kEPPEdnCltE
rR6v0RkaRqNd8NDTZaGeZsIPGwWQkk0ZQmCKnQ==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IYR8Dry0tmxqiggEyMQgPF3VCV9PurB8kemLI8sI8Wg=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CH9afkU0xAMxEIf3UwM0Sbef1zgWFiO4eYB/wNQDp84=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2025-01-06T06:56:03Z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2025-01-06T06:56:03Z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7+lihU5SxUnzf0JkcgAm4UwsQGkhlCJ8qdnR1tY+Klo=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fKQi9DF/pX6JqaxgZ28v9sWMDbmS4VgxU+y4QvPKUzs=</DigestValue>
    </Reference>
  </SignedInfo>
  <SignatureValue>xcxLH3+VFAlyStprmM3K66CljXXfrUXyGtDbO9GwHexbKY11Q2Htq/+YGTVlWeoX7quRsdgUgdxx
ed2S+M6HbcBfWld6U2nqXmCb2McGoHqmna9MW98SH/kTwz3dTLWisE+07BJA6aoVpjaPJ1XigbH+
SRpNAGE19qqy6jXRI6n3D46uldZC40DaIYm0n3zwUrCK/V6l1UpQVdYJk8IVU9CnqXKdTtIMB6LK
MCH6MWGwRdxQ//n3L+ZUI9LwzIrfbWEFAS6eR9cfBWAINyFqOSMZ1KEltBsEPRVtD+pbvjE0V5Tc
ajJYgvLJyI2GKTZR5eGS5xiLBLhrf0C8DmJgvw==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qYCPQyhJ+CYjPIkf4zKrIDJawemiRNIgqObnvLVW26Q=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CBeFRgt87UYtor5lkkbjiF0IwTbG0hMRXvT65f8vFjE=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3dFwyn4Zy2h11AM+EnjrsOd2kfH0sZ1coVsfMNXgoIQ=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/xyZhJ6L2tWSdezWNtdSOpIABtEDkufQAp8bIdjJEj4=</DigestValue>
      </Reference>
      <Reference URI="/xl/styles.xml?ContentType=application/vnd.openxmlformats-officedocument.spreadsheetml.styles+xml">
        <DigestMethod Algorithm="http://www.w3.org/2001/04/xmlenc#sha256"/>
        <DigestValue>YX1QsZU6wyu4vuc4SH49Hk57/j98j/Q2jLiP7P13iUU=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IYR8Dry0tmxqiggEyMQgPF3VCV9PurB8kemLI8sI8Wg=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SulmiBSRytxv+xxbsNiw+tXyeopZhAR/6AlvUf+M6Zo=</DigestValue>
      </Reference>
      <Reference URI="/xl/worksheets/sheet3.xml?ContentType=application/vnd.openxmlformats-officedocument.spreadsheetml.worksheet+xml">
        <DigestMethod Algorithm="http://www.w3.org/2001/04/xmlenc#sha256"/>
        <DigestValue>vMJewEWuc42G+Tp+fbIH0gz/lqDVgIb8o91B0vDyeJs=</DigestValue>
      </Reference>
      <Reference URI="/xl/worksheets/sheet4.xml?ContentType=application/vnd.openxmlformats-officedocument.spreadsheetml.worksheet+xml">
        <DigestMethod Algorithm="http://www.w3.org/2001/04/xmlenc#sha256"/>
        <DigestValue>5VCeOp3R0RI/twVSVsdBOUzYauVt4YhPJwVkIg5dGyg=</DigestValue>
      </Reference>
      <Reference URI="/xl/worksheets/sheet5.xml?ContentType=application/vnd.openxmlformats-officedocument.spreadsheetml.worksheet+xml">
        <DigestMethod Algorithm="http://www.w3.org/2001/04/xmlenc#sha256"/>
        <DigestValue>CQ96abeGWps2/X8toY8wzo2f0XeD95VqhWzBCXnh2wY=</DigestValue>
      </Reference>
      <Reference URI="/xl/worksheets/sheet6.xml?ContentType=application/vnd.openxmlformats-officedocument.spreadsheetml.worksheet+xml">
        <DigestMethod Algorithm="http://www.w3.org/2001/04/xmlenc#sha256"/>
        <DigestValue>CH9afkU0xAMxEIf3UwM0Sbef1zgWFiO4eYB/wNQDp84=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2025-01-06T09:44:57Z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2025-01-06T09:44:57Z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2024-11-11T03:12:35Z</cp:lastPrinted>
  <dcterms:created xsi:type="dcterms:W3CDTF">2014-09-25T08:23:57Z</dcterms:created>
  <dcterms:modified xsi:type="dcterms:W3CDTF">2025-01-06T02:06:21Z</dcterms:modified>
</cp:coreProperties>
</file>