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0.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xl/calcChain.xml" ContentType="application/vnd.openxmlformats-officedocument.spreadsheetml.calcChain+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glth19\Desktop\CBTT\2. 2024 - Daily + Monthly\11. Nov\TCFIN\"/>
    </mc:Choice>
  </mc:AlternateContent>
  <bookViews>
    <workbookView xWindow="0" yWindow="0" windowWidth="19200" windowHeight="9540" tabRatio="944" firstSheet="2" activeTab="4"/>
  </bookViews>
  <sheets>
    <sheet name="ngay thang" sheetId="19" state="hidden" r:id="rId1"/>
    <sheet name="Tong quat" sheetId="27" r:id="rId2"/>
    <sheet name="BCthunhap" sheetId="16" r:id="rId3"/>
    <sheet name="BCtinhhinhtaichinh" sheetId="17" r:id="rId4"/>
    <sheet name="BCTaiSan_06027" sheetId="9" r:id="rId5"/>
    <sheet name="BCKetQuaHoatDong_06028" sheetId="10" r:id="rId6"/>
    <sheet name="BCDanhMucDauTu_06029" sheetId="11" r:id="rId7"/>
    <sheet name="GiaTriTaiSanRong_06129" sheetId="28" r:id="rId8"/>
    <sheet name="Khac_06030" sheetId="12" r:id="rId9"/>
    <sheet name="BCHoatDongVay_06026" sheetId="8" r:id="rId10"/>
    <sheet name="BC Han muc nuoc ngoai" sheetId="20" r:id="rId11"/>
    <sheet name="BC TS DT nuoc ngoai" sheetId="21" r:id="rId12"/>
    <sheet name="BCKetQuaHoatDong DT nuoc ngoai" sheetId="22" r:id="rId13"/>
    <sheet name="BCDanhMucDauTu DT nuoc ngoai" sheetId="23" r:id="rId14"/>
  </sheets>
  <externalReferences>
    <externalReference r:id="rId15"/>
  </externalReferences>
  <definedNames>
    <definedName name="_xlnm._FilterDatabase" localSheetId="10" hidden="1">#REF!</definedName>
    <definedName name="_xlnm._FilterDatabase" localSheetId="11" hidden="1">#REF!</definedName>
    <definedName name="_xlnm._FilterDatabase" localSheetId="13" hidden="1">#REF!</definedName>
    <definedName name="_xlnm._FilterDatabase" localSheetId="12" hidden="1">#REF!</definedName>
    <definedName name="_xlnm._FilterDatabase" localSheetId="3" hidden="1">BCtinhhinhtaichinh!$F$14:$F$60</definedName>
    <definedName name="_xlnm._FilterDatabase" localSheetId="8" hidden="1">Khac_06030!$G$17:$I$38</definedName>
    <definedName name="_xlnm._FilterDatabase" localSheetId="1" hidden="1">#REF!</definedName>
    <definedName name="_xlnm._FilterDatabase" hidden="1">#REF!</definedName>
    <definedName name="FUNCER_Loai_giao_dich">[1]!Table_FUNCER[Loại giao dịch]</definedName>
    <definedName name="FUNCER_Ngay_giao_dich">[1]!Table_FUNCER[Ngày giao dịch]</definedName>
    <definedName name="FUNCER_SL_CCQ_giao_dich">[1]!Table_FUNCER[Số lượng CCQ giao dịch]</definedName>
    <definedName name="INFO_TTKH_Menh_gia_CCQ">[1]INFO!$B$24</definedName>
    <definedName name="PERIREP_Ngay_cuoi_ky_nay">Khac_06030!$D$3</definedName>
    <definedName name="PERIREP_Ngay_dau_ky_nay">Khac_06030!$C$3</definedName>
    <definedName name="_xlnm.Print_Area" localSheetId="10">'BC Han muc nuoc ngoai'!$A$1:$D$40</definedName>
    <definedName name="_xlnm.Print_Area" localSheetId="11">'BC TS DT nuoc ngoai'!$A$1:$G$44</definedName>
    <definedName name="_xlnm.Print_Area" localSheetId="13">'BCDanhMucDauTu DT nuoc ngoai'!$A$1:$H$51</definedName>
    <definedName name="_xlnm.Print_Area" localSheetId="6">BCDanhMucDauTu_06029!$A$1:$G$76</definedName>
    <definedName name="_xlnm.Print_Area" localSheetId="9">BCHoatDongVay_06026!$A$1:$K$38</definedName>
    <definedName name="_xlnm.Print_Area" localSheetId="12">'BCKetQuaHoatDong DT nuoc ngoai'!$A$1:$G$41</definedName>
    <definedName name="_xlnm.Print_Area" localSheetId="5">BCKetQuaHoatDong_06028!$A$1:$F$67</definedName>
    <definedName name="_xlnm.Print_Area" localSheetId="4">BCTaiSan_06027!$A$1:$F$73</definedName>
    <definedName name="_xlnm.Print_Area" localSheetId="2">BCthunhap!$A$1:$G$63</definedName>
    <definedName name="_xlnm.Print_Area" localSheetId="3">BCtinhhinhtaichinh!$A$1:$E$74</definedName>
    <definedName name="_xlnm.Print_Area" localSheetId="7">GiaTriTaiSanRong_06129!$A$1:$F$35</definedName>
    <definedName name="_xlnm.Print_Area" localSheetId="8">Khac_06030!$A$1:$F$57</definedName>
    <definedName name="_xlnm.Print_Titles" localSheetId="11">'BC TS DT nuoc ngoai'!$13:$13</definedName>
    <definedName name="_xlnm.Print_Titles" localSheetId="13">'BCDanhMucDauTu DT nuoc ngoai'!$12:$12</definedName>
    <definedName name="_xlnm.Print_Titles" localSheetId="6">BCDanhMucDauTu_06029!$13:$13</definedName>
    <definedName name="_xlnm.Print_Titles" localSheetId="12">'BCKetQuaHoatDong DT nuoc ngoai'!$12:$12</definedName>
    <definedName name="_xlnm.Print_Titles" localSheetId="5">BCKetQuaHoatDong_06028!$13:$13</definedName>
    <definedName name="_xlnm.Print_Titles" localSheetId="4">BCTaiSan_06027!$13:$13</definedName>
    <definedName name="_xlnm.Print_Titles" localSheetId="2">BCthunhap!$12:$13</definedName>
    <definedName name="_xlnm.Print_Titles" localSheetId="3">BCtinhhinhtaichinh!$12:$12</definedName>
    <definedName name="_xlnm.Print_Titles" localSheetId="8">Khac_06030!$13:$13</definedName>
  </definedNames>
  <calcPr calcId="162913"/>
</workbook>
</file>

<file path=xl/calcChain.xml><?xml version="1.0" encoding="utf-8"?>
<calcChain xmlns="http://schemas.openxmlformats.org/spreadsheetml/2006/main">
  <c r="F31" i="11" l="1"/>
  <c r="F30" i="11" l="1"/>
  <c r="F26" i="11" l="1"/>
  <c r="F25" i="11"/>
  <c r="F27" i="11" l="1"/>
  <c r="F24" i="11"/>
  <c r="F23" i="11"/>
  <c r="F22" i="11"/>
  <c r="F21" i="11"/>
  <c r="F20" i="11"/>
  <c r="F19" i="11"/>
  <c r="F51" i="11" l="1"/>
  <c r="F53" i="11" l="1"/>
  <c r="F17" i="11"/>
  <c r="F18" i="11"/>
  <c r="F28" i="11"/>
  <c r="F29" i="11"/>
  <c r="D9" i="27" l="1"/>
  <c r="F16" i="11" l="1"/>
  <c r="D32" i="11" l="1"/>
  <c r="D42" i="11" s="1"/>
  <c r="F32" i="11"/>
  <c r="A4" i="23" l="1"/>
  <c r="A4" i="22"/>
  <c r="C10" i="20"/>
  <c r="C9" i="21" s="1"/>
  <c r="C9" i="22" s="1"/>
  <c r="C9" i="23" s="1"/>
  <c r="A5" i="20"/>
  <c r="A4" i="21" s="1"/>
  <c r="D10" i="8"/>
  <c r="A5" i="8"/>
  <c r="D10" i="28"/>
  <c r="A5" i="28"/>
  <c r="F60" i="11"/>
  <c r="D35" i="11"/>
  <c r="C10" i="11"/>
  <c r="A5" i="11"/>
  <c r="C10" i="10"/>
  <c r="A5" i="10"/>
  <c r="E12" i="17"/>
  <c r="D12" i="17"/>
  <c r="B10" i="17"/>
  <c r="A5" i="17"/>
  <c r="O49" i="16"/>
  <c r="N49" i="16"/>
  <c r="B10" i="16"/>
  <c r="A5" i="16"/>
  <c r="B6" i="19"/>
  <c r="C5" i="19"/>
  <c r="B5" i="19"/>
  <c r="C4" i="19"/>
  <c r="B4" i="19"/>
  <c r="C3" i="19"/>
  <c r="B3" i="19"/>
  <c r="C2" i="19"/>
  <c r="B2" i="19"/>
  <c r="F35" i="11" l="1"/>
  <c r="F42" i="11" l="1"/>
  <c r="F61" i="11" s="1"/>
  <c r="G31" i="11" s="1"/>
  <c r="G30" i="11" l="1"/>
  <c r="G40" i="11"/>
  <c r="G26" i="11"/>
  <c r="G25" i="11"/>
  <c r="G56" i="11"/>
  <c r="G22" i="11"/>
  <c r="G24" i="11"/>
  <c r="G19" i="11"/>
  <c r="G21" i="11"/>
  <c r="G23" i="11"/>
  <c r="G27" i="11"/>
  <c r="G20" i="11"/>
  <c r="G46" i="11"/>
  <c r="G29" i="11"/>
  <c r="G18" i="11"/>
  <c r="G17" i="11"/>
  <c r="G28" i="11"/>
  <c r="G51" i="11"/>
  <c r="G48" i="11"/>
  <c r="G16" i="11"/>
  <c r="G61" i="11"/>
  <c r="G60" i="11"/>
  <c r="G55" i="11"/>
  <c r="G54" i="11"/>
  <c r="C6" i="19"/>
  <c r="C7" i="19"/>
  <c r="G32" i="11"/>
  <c r="G35" i="11"/>
  <c r="G42" i="11"/>
  <c r="G53" i="11" l="1"/>
</calcChain>
</file>

<file path=xl/sharedStrings.xml><?xml version="1.0" encoding="utf-8"?>
<sst xmlns="http://schemas.openxmlformats.org/spreadsheetml/2006/main" count="1005" uniqueCount="676">
  <si>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</si>
  <si>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</si>
  <si>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</si>
  <si>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</si>
  <si>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</si>
  <si>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</si>
  <si>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</si>
  <si>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</si>
  <si>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</si>
  <si>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</si>
  <si>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</si>
  <si>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</si>
  <si>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</si>
  <si>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</si>
  <si>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</si>
  <si>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</si>
  <si>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</si>
  <si>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</si>
  <si>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</si>
  <si>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</si>
  <si>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</si>
  <si>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</si>
  <si>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</si>
  <si>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</si>
  <si>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</si>
  <si>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</si>
  <si>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</si>
  <si>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</si>
  <si>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</si>
  <si>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</si>
  <si>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</si>
  <si>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</si>
  <si>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</si>
  <si>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</si>
  <si>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</si>
  <si>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</si>
  <si>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</si>
  <si>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</si>
  <si>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</si>
  <si>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</si>
  <si>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</si>
  <si>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</si>
  <si>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</si>
  <si>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</si>
  <si>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</si>
  <si>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</si>
  <si>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</si>
  <si>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</si>
  <si>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</si>
  <si>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</si>
  <si>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</si>
  <si>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</si>
  <si>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</si>
  <si>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</si>
  <si>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</si>
  <si>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</si>
  <si>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</si>
  <si>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</si>
  <si>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</si>
  <si>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</si>
  <si>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</si>
  <si>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</si>
  <si>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</si>
  <si>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</si>
  <si>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</si>
  <si>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</si>
  <si>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</si>
  <si>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</si>
  <si>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</si>
  <si>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</si>
  <si>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</si>
  <si>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</si>
  <si>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</si>
  <si>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</si>
  <si>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</si>
  <si>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</si>
  <si>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</si>
  <si>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</si>
  <si>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</si>
  <si>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</si>
  <si>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</si>
  <si>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</si>
  <si>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</si>
  <si>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</si>
  <si>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</si>
  <si>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</si>
  <si>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</si>
  <si>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</si>
  <si>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</si>
  <si>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</si>
  <si>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</si>
  <si>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</si>
  <si>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</si>
  <si>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</si>
  <si>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</si>
  <si>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</si>
  <si>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</si>
  <si>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</si>
  <si>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</si>
  <si>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</si>
  <si>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</si>
  <si>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</si>
  <si>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</si>
  <si>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</si>
  <si>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</si>
  <si>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</si>
  <si>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</si>
  <si>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</si>
  <si>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</si>
  <si>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</si>
  <si>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</si>
  <si>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</si>
  <si>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</si>
  <si>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</si>
  <si>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</si>
  <si>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</si>
  <si>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</si>
  <si>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</si>
  <si>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</si>
  <si>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</si>
  <si>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</si>
  <si>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</si>
  <si>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</si>
  <si>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</si>
  <si>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</si>
  <si>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</si>
  <si>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</si>
  <si>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</si>
  <si>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</si>
  <si>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</si>
  <si>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</si>
  <si>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</si>
  <si>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</si>
  <si>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</si>
  <si>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</si>
  <si>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</si>
  <si>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</si>
  <si>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</si>
  <si>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</si>
  <si>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</si>
  <si>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</si>
  <si>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</si>
  <si>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</si>
  <si>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</si>
  <si>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</si>
  <si>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</si>
  <si>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</si>
  <si>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</si>
  <si>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</si>
  <si>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</si>
  <si>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</si>
  <si>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</si>
  <si>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</si>
  <si>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</si>
  <si>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</si>
  <si>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</si>
  <si>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</si>
  <si>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</si>
  <si>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</si>
  <si>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</si>
  <si>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</si>
  <si>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</si>
  <si>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</si>
  <si>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</si>
  <si>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</si>
  <si>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</si>
  <si>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</si>
  <si>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</si>
  <si>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</si>
  <si>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</si>
  <si>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</si>
  <si>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</si>
  <si>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</si>
  <si>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</si>
  <si>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</si>
  <si>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</si>
  <si>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</si>
  <si>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</si>
  <si>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</si>
  <si>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</si>
  <si>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</si>
  <si>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</si>
  <si>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</si>
  <si>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</si>
  <si>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</si>
  <si>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</si>
  <si>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</si>
  <si>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</si>
  <si>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</si>
  <si>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</si>
  <si>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</si>
  <si>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</si>
  <si>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</si>
  <si>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</si>
  <si>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</si>
  <si>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</si>
  <si>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</si>
  <si>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</si>
  <si>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</si>
  <si>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</si>
  <si>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</si>
  <si>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</si>
  <si>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</si>
  <si>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</si>
  <si>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</si>
  <si>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</si>
  <si>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</si>
  <si>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</si>
  <si>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</si>
  <si>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</si>
  <si>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</si>
  <si>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</si>
  <si>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</si>
  <si>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</si>
  <si>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</si>
  <si>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</si>
  <si>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</si>
  <si>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</si>
  <si>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</si>
  <si>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</si>
  <si>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</si>
  <si>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</si>
  <si>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</si>
  <si>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</si>
  <si>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</si>
  <si>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</si>
  <si>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</si>
  <si>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</si>
  <si>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</si>
  <si>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</si>
  <si>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</si>
  <si>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</si>
  <si>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</si>
  <si>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</si>
  <si>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</si>
  <si>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</si>
  <si>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</si>
  <si>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</si>
  <si>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</si>
  <si>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</si>
  <si>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</si>
  <si>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</si>
  <si>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</si>
  <si>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</si>
  <si>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</si>
  <si>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</si>
  <si>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</si>
  <si>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</si>
  <si>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</si>
  <si>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</si>
  <si>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</si>
  <si>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</si>
  <si>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</si>
  <si>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</si>
  <si>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</si>
  <si>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</si>
  <si>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</si>
  <si>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</si>
  <si>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</si>
  <si>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</si>
  <si>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</si>
  <si>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</si>
  <si>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</si>
  <si>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</si>
  <si>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</si>
  <si>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</si>
  <si>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</si>
  <si>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</si>
  <si>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</si>
  <si>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</si>
  <si>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</si>
  <si>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</si>
  <si>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</si>
  <si>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</si>
  <si>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</si>
  <si>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</si>
  <si>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</si>
  <si>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</si>
  <si>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</si>
  <si>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</si>
  <si>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</si>
  <si>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</si>
  <si>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</si>
  <si>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</si>
  <si>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</si>
  <si>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</si>
  <si>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</si>
  <si>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</si>
  <si>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</si>
  <si>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</si>
  <si>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</si>
  <si>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</si>
  <si>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</si>
  <si>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</si>
  <si>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</si>
  <si>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</si>
  <si>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</si>
  <si>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</si>
  <si>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</si>
  <si>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</si>
  <si>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</si>
  <si>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</si>
  <si>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</si>
  <si>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</si>
  <si>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</si>
  <si>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</si>
  <si>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</si>
  <si>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</si>
  <si>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</si>
  <si>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</si>
  <si>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</si>
  <si>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</si>
  <si>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</si>
  <si>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</si>
  <si>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</si>
  <si>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</si>
  <si>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</si>
  <si>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</si>
  <si>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</si>
  <si>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</si>
  <si>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</si>
  <si>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</si>
  <si>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</si>
  <si>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</si>
  <si>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</si>
  <si>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</si>
  <si>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</si>
  <si>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</si>
  <si>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</si>
  <si>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</si>
  <si>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</si>
  <si>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</si>
  <si>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</si>
  <si>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</si>
  <si>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</si>
  <si>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</si>
  <si>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</si>
  <si>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</si>
  <si>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</si>
  <si>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</si>
  <si>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</si>
  <si>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</si>
  <si>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</si>
  <si>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</si>
  <si>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</si>
  <si>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</si>
  <si>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</si>
  <si>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</si>
  <si>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</si>
  <si>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</si>
  <si>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</si>
  <si>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</si>
  <si>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</si>
  <si>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</si>
  <si>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</si>
  <si>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</si>
  <si>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</si>
  <si>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</si>
  <si>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</si>
  <si>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</si>
  <si>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</si>
  <si>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</si>
  <si>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</si>
  <si>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</si>
  <si>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</si>
  <si>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</si>
  <si>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</si>
  <si>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</si>
  <si>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</si>
  <si>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</si>
  <si>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</si>
  <si>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</si>
  <si>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</si>
  <si>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</si>
  <si>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</si>
  <si>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</si>
  <si>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</si>
  <si>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</si>
  <si>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</si>
  <si>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</si>
  <si>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</si>
  <si>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</si>
  <si>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</si>
  <si>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</si>
  <si>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</si>
  <si>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</si>
  <si>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</si>
  <si>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</si>
  <si>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</si>
  <si>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</si>
  <si>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</si>
  <si>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</si>
  <si>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</si>
  <si>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</si>
  <si>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</si>
  <si>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</si>
  <si>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</si>
  <si>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</si>
  <si>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</si>
  <si>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</si>
  <si>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</si>
  <si>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</si>
  <si>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</si>
  <si>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</si>
  <si>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</si>
  <si>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</si>
  <si>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</si>
  <si>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</si>
  <si>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</si>
  <si>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</si>
  <si>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</si>
  <si>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</si>
  <si>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</si>
  <si>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</si>
  <si>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</si>
  <si>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</si>
  <si>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</si>
  <si>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</si>
  <si>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</si>
  <si>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</si>
  <si>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</si>
  <si>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</si>
  <si>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</si>
  <si>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</si>
  <si>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</si>
  <si>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</si>
  <si>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</si>
  <si>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</si>
  <si>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</si>
  <si>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</si>
  <si>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</si>
  <si>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</si>
  <si>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</si>
  <si>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</si>
  <si>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</si>
  <si>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</si>
  <si>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</si>
  <si>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</si>
  <si>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</si>
  <si>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</si>
  <si>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</si>
  <si>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</si>
  <si>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</si>
  <si>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</si>
  <si>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</si>
  <si>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</si>
  <si>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</si>
  <si>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</si>
  <si>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</si>
  <si>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</si>
  <si>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</si>
  <si>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</si>
  <si>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</si>
  <si>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</si>
  <si>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</si>
  <si>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</si>
  <si>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</si>
  <si>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</si>
  <si>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</si>
  <si>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</si>
  <si>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</si>
  <si>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</si>
  <si>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</si>
  <si>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</si>
  <si>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</si>
  <si>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</si>
  <si>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</si>
  <si>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</si>
  <si>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</si>
  <si>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</si>
  <si>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</si>
  <si>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</si>
  <si>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</si>
  <si>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</si>
  <si>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</si>
  <si>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</si>
  <si>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</si>
  <si>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</si>
  <si>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</si>
  <si>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</si>
  <si>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</si>
  <si>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</si>
  <si>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</si>
  <si>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</si>
  <si>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</si>
  <si>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</si>
  <si>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</si>
  <si>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</si>
  <si>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</si>
  <si>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</si>
  <si>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</si>
  <si>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</si>
  <si>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</si>
  <si>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</si>
  <si>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</si>
  <si>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</si>
  <si>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</si>
  <si>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</si>
  <si>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</si>
  <si>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</si>
  <si>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</si>
  <si>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</si>
  <si>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</si>
  <si>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</si>
  <si>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</si>
  <si>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</si>
  <si>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</si>
  <si>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</si>
  <si>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</si>
  <si>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</si>
  <si>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</si>
  <si>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</si>
  <si>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</si>
  <si>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</si>
  <si>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</si>
  <si>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</si>
  <si>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</si>
  <si>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</si>
  <si>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</si>
  <si>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</si>
  <si>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</si>
  <si>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</si>
  <si>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</si>
  <si>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</si>
  <si>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</si>
  <si>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</si>
  <si>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</si>
  <si>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</si>
  <si>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</si>
  <si>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</si>
  <si>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</si>
  <si>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</si>
  <si>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</si>
  <si>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</si>
  <si>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</si>
  <si>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</si>
  <si>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</si>
  <si>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</si>
  <si>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</si>
  <si>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</si>
  <si>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</si>
  <si>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</si>
  <si>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</si>
  <si>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</si>
  <si>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</si>
  <si>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</si>
  <si>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</si>
  <si>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</si>
  <si>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</si>
  <si>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</si>
  <si>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</si>
  <si>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</si>
  <si>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</si>
  <si>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</si>
  <si>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</si>
  <si>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</si>
  <si>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</si>
  <si>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</si>
  <si>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</si>
  <si>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</si>
  <si>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</si>
  <si>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</si>
  <si>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</si>
  <si>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</si>
  <si>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Phụ lục 26. Mẫu báo cáo thay đổi giá trị tài sản ròng, giao dịch chứng chỉ quỹ
Appendix 26. Report on change of Net Asset Value, trading of Fund Certificate</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</si>
  <si>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</si>
  <si>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</si>
  <si>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</si>
  <si>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</si>
  <si>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</si>
  <si>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</si>
  <si>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</si>
  <si>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</si>
  <si>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</si>
  <si>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</si>
  <si>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</si>
  <si>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</si>
  <si>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</si>
  <si>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</si>
  <si>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</si>
  <si>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</si>
  <si>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</si>
  <si>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</si>
  <si>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</si>
  <si>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</si>
  <si>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</si>
  <si>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</si>
  <si>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</si>
  <si>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</si>
  <si>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</si>
  <si>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</si>
  <si>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</si>
  <si>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</si>
  <si>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</si>
  <si>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</si>
  <si>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</si>
  <si>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</si>
  <si>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</si>
  <si>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</si>
  <si>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</si>
  <si>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</si>
  <si>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</si>
  <si>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</si>
  <si>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</si>
  <si>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</si>
  <si>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r>
      <t xml:space="preserve">Quỹ Đầu tư Cổ phiếu Ngân hàng và Tài chính Techcom
</t>
    </r>
    <r>
      <rPr>
        <sz val="10"/>
        <rFont val="Tahoma"/>
        <family val="2"/>
      </rPr>
      <t>Techcom Banking and Finance Equity Fund</t>
    </r>
  </si>
  <si>
    <r>
      <t xml:space="preserve">Tên công ty quản lý quỹ:
</t>
    </r>
    <r>
      <rPr>
        <sz val="10"/>
        <color theme="1"/>
        <rFont val="Tahoma"/>
        <family val="2"/>
      </rPr>
      <t>Management Fund Company name:</t>
    </r>
  </si>
  <si>
    <r>
      <t xml:space="preserve">Công Ty Cổ phần Quản lý Quỹ Kỹ Thương
</t>
    </r>
    <r>
      <rPr>
        <sz val="10"/>
        <color theme="1"/>
        <rFont val="Tahoma"/>
        <family val="2"/>
      </rPr>
      <t>Techcom Capital Joint Stock Company</t>
    </r>
  </si>
  <si>
    <r>
      <rPr>
        <b/>
        <sz val="10"/>
        <color theme="1"/>
        <rFont val="Tahoma"/>
        <family val="2"/>
      </rPr>
      <t>Tên ngân hàng giám sát:</t>
    </r>
    <r>
      <rPr>
        <sz val="10"/>
        <color theme="1"/>
        <rFont val="Tahoma"/>
        <family val="2"/>
      </rPr>
      <t xml:space="preserve">
Supervising bank: </t>
    </r>
  </si>
  <si>
    <r>
      <rPr>
        <b/>
        <sz val="10"/>
        <color theme="1"/>
        <rFont val="Tahoma"/>
        <family val="2"/>
      </rPr>
      <t>Ngân Hàng TMCP Đầu tư và Phát triển Việt Nam - Chi nhánh Hà Thành</t>
    </r>
    <r>
      <rPr>
        <sz val="10"/>
        <color theme="1"/>
        <rFont val="Tahoma"/>
        <family val="2"/>
      </rPr>
      <t xml:space="preserve">
Bank for Investment and Development of Vietnam Jsc - Hathanh Branch</t>
    </r>
  </si>
  <si>
    <r>
      <t xml:space="preserve">Tên Quỹ:
</t>
    </r>
    <r>
      <rPr>
        <sz val="10"/>
        <color theme="1"/>
        <rFont val="Tahoma"/>
        <family val="2"/>
      </rPr>
      <t xml:space="preserve">Fund name: </t>
    </r>
  </si>
  <si>
    <r>
      <t xml:space="preserve">Quỹ Đầu tư Cổ phiếu Ngân hàng và Tài chính Techcom
</t>
    </r>
    <r>
      <rPr>
        <sz val="10"/>
        <color theme="1"/>
        <rFont val="Tahoma"/>
        <family val="2"/>
      </rPr>
      <t>Techcom Banking and Finance Equity Fund</t>
    </r>
  </si>
  <si>
    <r>
      <rPr>
        <b/>
        <sz val="10"/>
        <color theme="1"/>
        <rFont val="Tahoma"/>
        <family val="2"/>
      </rPr>
      <t>Ngày lập báo cáo:</t>
    </r>
    <r>
      <rPr>
        <sz val="10"/>
        <color theme="1"/>
        <rFont val="Tahoma"/>
        <family val="2"/>
      </rPr>
      <t xml:space="preserve">
Reporting Date:</t>
    </r>
  </si>
  <si>
    <r>
      <t xml:space="preserve">Tổng
</t>
    </r>
    <r>
      <rPr>
        <b/>
        <i/>
        <sz val="10"/>
        <color theme="1"/>
        <rFont val="Tahoma"/>
        <family val="2"/>
      </rPr>
      <t>Total</t>
    </r>
  </si>
  <si>
    <r>
      <t xml:space="preserve">Tổng
</t>
    </r>
    <r>
      <rPr>
        <i/>
        <sz val="10"/>
        <color theme="1"/>
        <rFont val="Tahoma"/>
        <family val="2"/>
      </rPr>
      <t>Total</t>
    </r>
  </si>
  <si>
    <r>
      <t xml:space="preserve">Tổng các loại cổ phiếu
</t>
    </r>
    <r>
      <rPr>
        <b/>
        <i/>
        <sz val="10"/>
        <color theme="1"/>
        <rFont val="Tahoma"/>
        <family val="2"/>
      </rPr>
      <t>Total shares</t>
    </r>
  </si>
  <si>
    <r>
      <t xml:space="preserve">Trái phiếu
</t>
    </r>
    <r>
      <rPr>
        <b/>
        <i/>
        <sz val="10"/>
        <color theme="1"/>
        <rFont val="Tahoma"/>
        <family val="2"/>
      </rPr>
      <t>Bonds</t>
    </r>
  </si>
  <si>
    <r>
      <t xml:space="preserve">Các loại chứng khoán khác
</t>
    </r>
    <r>
      <rPr>
        <b/>
        <i/>
        <sz val="10"/>
        <color theme="1"/>
        <rFont val="Tahoma"/>
        <family val="2"/>
      </rPr>
      <t>Other sercurities</t>
    </r>
  </si>
  <si>
    <r>
      <t xml:space="preserve">Tổng các loại chứng khoán
</t>
    </r>
    <r>
      <rPr>
        <b/>
        <i/>
        <sz val="10"/>
        <color theme="1"/>
        <rFont val="Tahoma"/>
        <family val="2"/>
      </rPr>
      <t>Total securities</t>
    </r>
  </si>
  <si>
    <r>
      <t xml:space="preserve">Các tài sản khác
</t>
    </r>
    <r>
      <rPr>
        <b/>
        <i/>
        <sz val="10"/>
        <color theme="1"/>
        <rFont val="Tahoma"/>
        <family val="2"/>
      </rPr>
      <t>Other assets</t>
    </r>
  </si>
  <si>
    <t xml:space="preserve">     ACB             </t>
  </si>
  <si>
    <t>Tổng/Total</t>
  </si>
  <si>
    <t>Tiền gửi kỳ hạn dưới 3 tháng (1)
Deposit with term not more than three months</t>
  </si>
  <si>
    <t>Tiền gửi kỳ hạn trên 3 tháng 
Deposit with term more than three months</t>
  </si>
  <si>
    <t>Năm 2023
Year 2023</t>
  </si>
  <si>
    <t xml:space="preserve">     VCB             </t>
  </si>
  <si>
    <t>Đại diện được ủy quyền của Ngân hàng giám sát</t>
  </si>
  <si>
    <t>Đại diện được ủy quyền của Công ty quản lý Quỹ</t>
  </si>
  <si>
    <t xml:space="preserve">     HCM             </t>
  </si>
  <si>
    <t xml:space="preserve">     VPB             </t>
  </si>
  <si>
    <t>Năm 2024
Year 2024</t>
  </si>
  <si>
    <t xml:space="preserve">     CTG             </t>
  </si>
  <si>
    <t xml:space="preserve">     BVH             </t>
  </si>
  <si>
    <t xml:space="preserve">     MBB             </t>
  </si>
  <si>
    <t xml:space="preserve">     SSI             </t>
  </si>
  <si>
    <t>Thay đổi NAV do mua lại, phát hành thêm Chứng chỉ quỹ (= III.1 + III.2)
Change of Net Asset Value due to subscription, redemption during the period</t>
  </si>
  <si>
    <t>1.1. Cổ tức được nhận
Income from Dividend</t>
  </si>
  <si>
    <t xml:space="preserve">     TPB             </t>
  </si>
  <si>
    <t xml:space="preserve">  (Ban hành kèm theo Thông tư số 98/2020/TT-BTC ngày 16 tháng 11  năm 2020 của Bộ Tài chính)
(Issued in association with Circular 98/2020/TT-BTC dated 16 November 2020 of the Minister of Finance) </t>
  </si>
  <si>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</si>
  <si>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</si>
  <si>
    <t xml:space="preserve">       (Ban hành kèm theo Thông tư số 98/2020/TT-BTC ngày 16 tháng 11  năm 2020 của Bộ Tài chính)
(Issued in association with Circular 98/2020/TT-BTC dated 16 November 2020 of the Minister of Finance ) </t>
  </si>
  <si>
    <t xml:space="preserve">     BID             </t>
  </si>
  <si>
    <t xml:space="preserve">     EVF             </t>
  </si>
  <si>
    <t xml:space="preserve">     MSB             </t>
  </si>
  <si>
    <t xml:space="preserve">     STB             </t>
  </si>
  <si>
    <t xml:space="preserve">     VCI             </t>
  </si>
  <si>
    <t xml:space="preserve">     VIB             </t>
  </si>
  <si>
    <r>
      <t xml:space="preserve">Quyền mua SSI
</t>
    </r>
    <r>
      <rPr>
        <i/>
        <sz val="10"/>
        <color theme="1"/>
        <rFont val="Tahoma"/>
        <family val="2"/>
      </rPr>
      <t>Rights</t>
    </r>
  </si>
  <si>
    <t>KỲ BÁO CÁO/ THIS PERIOD
31/10/2024</t>
  </si>
  <si>
    <t>Ngày 31 tháng 10 năm 2024
As at 31 Oct 2024</t>
  </si>
  <si>
    <t>Tháng 11 năm 2024/Nov 2024</t>
  </si>
  <si>
    <t>Tại ngày 30 tháng 11 năm 2024/ As at 30 Nov 2024</t>
  </si>
  <si>
    <t>Ngày 04 tháng 12 năm 2024
04 Dec 2024</t>
  </si>
  <si>
    <t>KỲ BÁO CÁO/ THIS PERIOD
30/11/2024</t>
  </si>
  <si>
    <t>Ngày 30 tháng 11 năm 2024
As at 30 Nov 2024</t>
  </si>
  <si>
    <t xml:space="preserve">     vds             </t>
  </si>
  <si>
    <t>2246.10</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</si>
  <si>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</si>
  <si>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</si>
  <si>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</si>
  <si>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</si>
  <si>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</si>
  <si>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</si>
  <si>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</si>
  <si>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</si>
  <si>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</si>
  <si>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</si>
  <si>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</si>
  <si>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Số lượng Chứng chỉ quỹ mua lại trong kỳ
</t>
    </r>
    <r>
      <rPr>
        <i/>
        <sz val="10"/>
        <rFont val="Tahoma"/>
        <family val="2"/>
      </rPr>
      <t>Number of Fund Certificates redeemed during the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</si>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</sst>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2">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_(* #,##0.00_);_(* \(#,##0.00\);_(* &quot;-&quot;_);_(@_)"/>
    <numFmt numFmtId="168" formatCode="#,##0_ ;\-#,##0\ "/>
    <numFmt numFmtId="169" formatCode="_-&quot;$&quot;* #,##0_-;\-&quot;$&quot;* #,##0_-;_-&quot;$&quot;* &quot;-&quot;_-;_-@_-"/>
    <numFmt numFmtId="170" formatCode="[$-409]dd\ mmmm\ yyyy;@"/>
    <numFmt numFmtId="171" formatCode="#,##0,_);[Red]\(#,##0,\)"/>
    <numFmt numFmtId="172" formatCode="&quot;\&quot;#,##0;[Red]&quot;\&quot;&quot;\&quot;\-#,##0"/>
    <numFmt numFmtId="173" formatCode="_-* #,##0_$_-;\-* #,##0_$_-;_-* &quot;-&quot;_$_-;_-@_-"/>
    <numFmt numFmtId="174" formatCode="_-* #,##0.00\ _€_-;\-* #,##0.00\ _€_-;_-* &quot;-&quot;??\ _€_-;_-@_-"/>
    <numFmt numFmtId="175" formatCode="_-* #,##0\ _€_-;\-* #,##0\ _€_-;_-* &quot;-&quot;\ _€_-;_-@_-"/>
    <numFmt numFmtId="176" formatCode="_-* #,##0&quot;$&quot;_-;\-* #,##0&quot;$&quot;_-;_-* &quot;-&quot;&quot;$&quot;_-;_-@_-"/>
    <numFmt numFmtId="177" formatCode="_-* #,##0.00&quot;$&quot;_-;\-* #,##0.00&quot;$&quot;_-;_-* &quot;-&quot;??&quot;$&quot;_-;_-@_-"/>
    <numFmt numFmtId="178" formatCode="&quot;SFr.&quot;\ #,##0.00;[Red]&quot;SFr.&quot;\ \-#,##0.00"/>
    <numFmt numFmtId="179" formatCode="&quot;\&quot;#,##0.00;[Red]&quot;\&quot;\-#,##0.00"/>
    <numFmt numFmtId="180" formatCode="_ &quot;SFr.&quot;\ * #,##0_ ;_ &quot;SFr.&quot;\ * \-#,##0_ ;_ &quot;SFr.&quot;\ * &quot;-&quot;_ ;_ @_ "/>
    <numFmt numFmtId="181" formatCode="_ * #,##0_ ;_ * \-#,##0_ ;_ * &quot;-&quot;_ ;_ @_ "/>
    <numFmt numFmtId="182" formatCode="_ * #,##0.00_ ;_ * \-#,##0.00_ ;_ * &quot;-&quot;??_ ;_ @_ "/>
    <numFmt numFmtId="183" formatCode="_-* #,##0.00_$_-;\-* #,##0.00_$_-;_-* &quot;-&quot;??_$_-;_-@_-"/>
    <numFmt numFmtId="184" formatCode="&quot;$&quot;#,##0.00"/>
    <numFmt numFmtId="185" formatCode="mmm"/>
    <numFmt numFmtId="186" formatCode="_-* #,##0.00\ &quot;F&quot;_-;\-* #,##0.00\ &quot;F&quot;_-;_-* &quot;-&quot;??\ &quot;F&quot;_-;_-@_-"/>
    <numFmt numFmtId="187" formatCode="#,##0;\(#,##0\)"/>
    <numFmt numFmtId="188" formatCode="_(* #.##0_);_(* \(#.##0\);_(* &quot;-&quot;_);_(@_)"/>
    <numFmt numFmtId="189" formatCode="_ &quot;R&quot;\ * #,##0_ ;_ &quot;R&quot;\ * \-#,##0_ ;_ &quot;R&quot;\ * &quot;-&quot;_ ;_ @_ "/>
    <numFmt numFmtId="190" formatCode="\$#&quot;,&quot;##0\ ;\(\$#&quot;,&quot;##0\)"/>
    <numFmt numFmtId="191" formatCode="\t0.00%"/>
    <numFmt numFmtId="192" formatCode="_-* #,##0\ _D_M_-;\-* #,##0\ _D_M_-;_-* &quot;-&quot;\ _D_M_-;_-@_-"/>
    <numFmt numFmtId="193" formatCode="_-* #,##0.00\ _D_M_-;\-* #,##0.00\ _D_M_-;_-* &quot;-&quot;??\ _D_M_-;_-@_-"/>
    <numFmt numFmtId="194" formatCode="\t#\ ??/??"/>
    <numFmt numFmtId="195" formatCode="_-[$€-2]* #,##0.00_-;\-[$€-2]* #,##0.00_-;_-[$€-2]* &quot;-&quot;??_-"/>
    <numFmt numFmtId="196" formatCode="_([$€-2]* #,##0.00_);_([$€-2]* \(#,##0.00\);_([$€-2]* &quot;-&quot;??_)"/>
    <numFmt numFmtId="197" formatCode="#,##0\ "/>
    <numFmt numFmtId="198" formatCode="#."/>
    <numFmt numFmtId="199" formatCode="#,###"/>
    <numFmt numFmtId="200" formatCode="_-&quot;$&quot;* #,##0.00_-;\-&quot;$&quot;* #,##0.00_-;_-&quot;$&quot;* &quot;-&quot;??_-;_-@_-"/>
    <numFmt numFmtId="201" formatCode="#,##0\ &quot;$&quot;_);[Red]\(#,##0\ &quot;$&quot;\)"/>
    <numFmt numFmtId="202" formatCode="&quot;$&quot;###,0&quot;.&quot;00_);[Red]\(&quot;$&quot;###,0&quot;.&quot;00\)"/>
    <numFmt numFmtId="203" formatCode="#,##0\ &quot;F&quot;;[Red]\-#,##0\ &quot;F&quot;"/>
    <numFmt numFmtId="204" formatCode="#,##0.000;[Red]#,##0.000"/>
    <numFmt numFmtId="205" formatCode="0.00_)"/>
    <numFmt numFmtId="206" formatCode="#,##0.0;[Red]#,##0.0"/>
    <numFmt numFmtId="207" formatCode="0.000%"/>
    <numFmt numFmtId="208" formatCode="0%_);\(0%\)"/>
    <numFmt numFmtId="209" formatCode="d"/>
    <numFmt numFmtId="210" formatCode="#"/>
    <numFmt numFmtId="211" formatCode="&quot;¡Ì&quot;#,##0;[Red]\-&quot;¡Ì&quot;#,##0"/>
    <numFmt numFmtId="212" formatCode="#,##0.00\ &quot;F&quot;;[Red]\-#,##0.00\ &quot;F&quot;"/>
    <numFmt numFmtId="213" formatCode="_-* #,##0\ &quot;F&quot;_-;\-* #,##0\ &quot;F&quot;_-;_-* &quot;-&quot;\ &quot;F&quot;_-;_-@_-"/>
    <numFmt numFmtId="214" formatCode="#,##0.00\ &quot;F&quot;;\-#,##0.00\ &quot;F&quot;"/>
    <numFmt numFmtId="215" formatCode="_-* #,##0\ &quot;DM&quot;_-;\-* #,##0\ &quot;DM&quot;_-;_-* &quot;-&quot;\ &quot;DM&quot;_-;_-@_-"/>
    <numFmt numFmtId="216" formatCode="_-* #,##0.00\ &quot;DM&quot;_-;\-* #,##0.00\ &quot;DM&quot;_-;_-* &quot;-&quot;??\ &quot;DM&quot;_-;_-@_-"/>
    <numFmt numFmtId="217" formatCode="_-* #,##0\ _s_u_'_m_-;\-* #,##0\ _s_u_'_m_-;_-* &quot;-&quot;\ _s_u_'_m_-;_-@_-"/>
    <numFmt numFmtId="218" formatCode="_-* #,##0.00\ _s_u_'_m_-;\-* #,##0.00\ _s_u_'_m_-;_-* &quot;-&quot;??\ _s_u_'_m_-;_-@_-"/>
    <numFmt numFmtId="219" formatCode="_-* #,##0_-;\-* #,##0_-;_-* &quot;-&quot;??_-;_-@_-"/>
  </numFmts>
  <fonts count="16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b/>
      <sz val="8"/>
      <name val="Tahoma"/>
      <family val="2"/>
    </font>
    <font>
      <sz val="8"/>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1"/>
      <name val="Tahoma"/>
      <family val="2"/>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b/>
      <sz val="10"/>
      <color theme="1"/>
      <name val="Tahoma"/>
      <family val="2"/>
    </font>
    <font>
      <b/>
      <sz val="8"/>
      <color rgb="FFFF0000"/>
      <name val="Tahoma"/>
      <family val="2"/>
    </font>
    <font>
      <i/>
      <sz val="10"/>
      <color theme="1"/>
      <name val="Tahoma"/>
      <family val="2"/>
    </font>
    <font>
      <b/>
      <i/>
      <sz val="10"/>
      <color theme="1"/>
      <name val="Tahoma"/>
      <family val="2"/>
    </font>
    <font>
      <sz val="10"/>
      <color rgb="FFFF0000"/>
      <name val="Tahoma"/>
      <family val="2"/>
    </font>
  </fonts>
  <fills count="62">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85">
    <xf numFmtId="0" fontId="0" fillId="0" borderId="0"/>
    <xf numFmtId="43" fontId="14" fillId="0" borderId="0" quotePrefix="1" applyFont="0" applyFill="0" applyBorder="0" applyAlignment="0">
      <protection locked="0"/>
    </xf>
    <xf numFmtId="43" fontId="24" fillId="0" borderId="0" applyFont="0" applyFill="0" applyBorder="0" applyAlignment="0" applyProtection="0"/>
    <xf numFmtId="43" fontId="20" fillId="0" borderId="0" applyFont="0" applyFill="0" applyBorder="0" applyAlignment="0" applyProtection="0"/>
    <xf numFmtId="43" fontId="2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9" fillId="0" borderId="0"/>
    <xf numFmtId="9" fontId="14" fillId="0" borderId="0" quotePrefix="1" applyFont="0" applyFill="0" applyBorder="0" applyAlignment="0">
      <protection locked="0"/>
    </xf>
    <xf numFmtId="9" fontId="24" fillId="0" borderId="0" applyFont="0" applyFill="0" applyBorder="0" applyAlignment="0" applyProtection="0"/>
    <xf numFmtId="0" fontId="13" fillId="0" borderId="0"/>
    <xf numFmtId="43" fontId="13" fillId="0" borderId="0" applyFont="0" applyFill="0" applyBorder="0" applyAlignment="0" applyProtection="0"/>
    <xf numFmtId="0" fontId="12" fillId="0" borderId="0"/>
    <xf numFmtId="0" fontId="12" fillId="0" borderId="0"/>
    <xf numFmtId="43" fontId="14" fillId="0" borderId="0" quotePrefix="1" applyFont="0" applyFill="0" applyBorder="0" applyAlignment="0">
      <protection locked="0"/>
    </xf>
    <xf numFmtId="169" fontId="31" fillId="0" borderId="0" applyFont="0" applyFill="0" applyBorder="0" applyAlignment="0" applyProtection="0"/>
    <xf numFmtId="0" fontId="32" fillId="0" borderId="0" applyNumberFormat="0" applyFill="0" applyBorder="0" applyAlignment="0" applyProtection="0"/>
    <xf numFmtId="170" fontId="32" fillId="0" borderId="0" applyNumberFormat="0" applyFill="0" applyBorder="0" applyAlignment="0" applyProtection="0"/>
    <xf numFmtId="170" fontId="32" fillId="0" borderId="0" applyNumberFormat="0" applyFill="0" applyBorder="0" applyAlignment="0" applyProtection="0"/>
    <xf numFmtId="171" fontId="33" fillId="0" borderId="0" applyBorder="0"/>
    <xf numFmtId="0" fontId="14" fillId="0" borderId="0"/>
    <xf numFmtId="0" fontId="34"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pplyNumberFormat="0" applyFill="0" applyBorder="0" applyAlignment="0" applyProtection="0"/>
    <xf numFmtId="0" fontId="14" fillId="0" borderId="0" applyNumberFormat="0" applyFill="0" applyBorder="0" applyAlignment="0" applyProtection="0"/>
    <xf numFmtId="40" fontId="35" fillId="0" borderId="0" applyFont="0" applyFill="0" applyBorder="0" applyAlignment="0" applyProtection="0"/>
    <xf numFmtId="173" fontId="36" fillId="0" borderId="0" applyFont="0" applyFill="0" applyBorder="0" applyAlignment="0" applyProtection="0"/>
    <xf numFmtId="38" fontId="35" fillId="0" borderId="0" applyFont="0" applyFill="0" applyBorder="0" applyAlignment="0" applyProtection="0"/>
    <xf numFmtId="164" fontId="37" fillId="0" borderId="0" applyFont="0" applyFill="0" applyBorder="0" applyAlignment="0" applyProtection="0"/>
    <xf numFmtId="9" fontId="38" fillId="0" borderId="0" applyFont="0" applyFill="0" applyBorder="0" applyAlignment="0" applyProtection="0"/>
    <xf numFmtId="6" fontId="39" fillId="0" borderId="0" applyFont="0" applyFill="0" applyBorder="0" applyAlignment="0" applyProtection="0"/>
    <xf numFmtId="0" fontId="40"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41" fillId="0" borderId="0"/>
    <xf numFmtId="0" fontId="14" fillId="0" borderId="0" applyNumberFormat="0" applyFill="0" applyBorder="0" applyAlignment="0" applyProtection="0"/>
    <xf numFmtId="0" fontId="42" fillId="0" borderId="0"/>
    <xf numFmtId="0" fontId="42" fillId="0" borderId="0"/>
    <xf numFmtId="0" fontId="43" fillId="0" borderId="0">
      <alignment vertical="top"/>
    </xf>
    <xf numFmtId="42" fontId="44" fillId="0" borderId="0" applyFont="0" applyFill="0" applyBorder="0" applyAlignment="0" applyProtection="0"/>
    <xf numFmtId="0" fontId="45" fillId="0" borderId="0" applyNumberFormat="0" applyFill="0" applyBorder="0" applyAlignment="0" applyProtection="0"/>
    <xf numFmtId="42" fontId="44" fillId="0" borderId="0" applyFont="0" applyFill="0" applyBorder="0" applyAlignment="0" applyProtection="0"/>
    <xf numFmtId="169" fontId="31" fillId="0" borderId="0" applyFont="0" applyFill="0" applyBorder="0" applyAlignment="0" applyProtection="0"/>
    <xf numFmtId="165" fontId="31" fillId="0" borderId="0" applyFont="0" applyFill="0" applyBorder="0" applyAlignment="0" applyProtection="0"/>
    <xf numFmtId="174" fontId="44" fillId="0" borderId="0" applyFont="0" applyFill="0" applyBorder="0" applyAlignment="0" applyProtection="0"/>
    <xf numFmtId="164" fontId="31" fillId="0" borderId="0" applyFont="0" applyFill="0" applyBorder="0" applyAlignment="0" applyProtection="0"/>
    <xf numFmtId="42" fontId="44" fillId="0" borderId="0" applyFont="0" applyFill="0" applyBorder="0" applyAlignment="0" applyProtection="0"/>
    <xf numFmtId="174" fontId="44" fillId="0" borderId="0" applyFont="0" applyFill="0" applyBorder="0" applyAlignment="0" applyProtection="0"/>
    <xf numFmtId="165" fontId="31" fillId="0" borderId="0" applyFont="0" applyFill="0" applyBorder="0" applyAlignment="0" applyProtection="0"/>
    <xf numFmtId="175" fontId="44" fillId="0" borderId="0" applyFont="0" applyFill="0" applyBorder="0" applyAlignment="0" applyProtection="0"/>
    <xf numFmtId="164" fontId="31" fillId="0" borderId="0" applyFont="0" applyFill="0" applyBorder="0" applyAlignment="0" applyProtection="0"/>
    <xf numFmtId="165" fontId="31" fillId="0" borderId="0" applyFont="0" applyFill="0" applyBorder="0" applyAlignment="0" applyProtection="0"/>
    <xf numFmtId="175" fontId="44" fillId="0" borderId="0" applyFont="0" applyFill="0" applyBorder="0" applyAlignment="0" applyProtection="0"/>
    <xf numFmtId="174" fontId="44" fillId="0" borderId="0" applyFont="0" applyFill="0" applyBorder="0" applyAlignment="0" applyProtection="0"/>
    <xf numFmtId="164" fontId="31" fillId="0" borderId="0" applyFont="0" applyFill="0" applyBorder="0" applyAlignment="0" applyProtection="0"/>
    <xf numFmtId="169" fontId="31" fillId="0" borderId="0" applyFont="0" applyFill="0" applyBorder="0" applyAlignment="0" applyProtection="0"/>
    <xf numFmtId="42" fontId="44" fillId="0" borderId="0" applyFont="0" applyFill="0" applyBorder="0" applyAlignment="0" applyProtection="0"/>
    <xf numFmtId="164" fontId="31" fillId="0" borderId="0" applyFont="0" applyFill="0" applyBorder="0" applyAlignment="0" applyProtection="0"/>
    <xf numFmtId="175" fontId="44" fillId="0" borderId="0" applyFont="0" applyFill="0" applyBorder="0" applyAlignment="0" applyProtection="0"/>
    <xf numFmtId="174" fontId="44" fillId="0" borderId="0" applyFont="0" applyFill="0" applyBorder="0" applyAlignment="0" applyProtection="0"/>
    <xf numFmtId="169" fontId="31" fillId="0" borderId="0" applyFont="0" applyFill="0" applyBorder="0" applyAlignment="0" applyProtection="0"/>
    <xf numFmtId="165" fontId="31" fillId="0" borderId="0" applyFont="0" applyFill="0" applyBorder="0" applyAlignment="0" applyProtection="0"/>
    <xf numFmtId="0" fontId="45" fillId="0" borderId="0" applyNumberFormat="0" applyFill="0" applyBorder="0" applyAlignment="0" applyProtection="0"/>
    <xf numFmtId="176" fontId="14" fillId="0" borderId="0" applyFont="0" applyFill="0" applyBorder="0" applyAlignment="0" applyProtection="0"/>
    <xf numFmtId="177" fontId="14" fillId="0" borderId="0" applyFont="0" applyFill="0" applyBorder="0" applyAlignment="0" applyProtection="0"/>
    <xf numFmtId="0" fontId="14" fillId="0" borderId="0"/>
    <xf numFmtId="0" fontId="46" fillId="0" borderId="0"/>
    <xf numFmtId="0" fontId="47" fillId="16" borderId="0"/>
    <xf numFmtId="9" fontId="48" fillId="0" borderId="0" applyBorder="0" applyAlignment="0" applyProtection="0"/>
    <xf numFmtId="0" fontId="49" fillId="16" borderId="0"/>
    <xf numFmtId="0" fontId="19" fillId="0" borderId="0"/>
    <xf numFmtId="170" fontId="50" fillId="17" borderId="0" applyNumberFormat="0" applyBorder="0" applyAlignment="0" applyProtection="0"/>
    <xf numFmtId="0" fontId="12" fillId="4" borderId="0" applyNumberFormat="0" applyBorder="0" applyAlignment="0" applyProtection="0"/>
    <xf numFmtId="170" fontId="50" fillId="18" borderId="0" applyNumberFormat="0" applyBorder="0" applyAlignment="0" applyProtection="0"/>
    <xf numFmtId="0" fontId="12" fillId="6" borderId="0" applyNumberFormat="0" applyBorder="0" applyAlignment="0" applyProtection="0"/>
    <xf numFmtId="170" fontId="50" fillId="19" borderId="0" applyNumberFormat="0" applyBorder="0" applyAlignment="0" applyProtection="0"/>
    <xf numFmtId="0" fontId="12" fillId="8" borderId="0" applyNumberFormat="0" applyBorder="0" applyAlignment="0" applyProtection="0"/>
    <xf numFmtId="170" fontId="50" fillId="20" borderId="0" applyNumberFormat="0" applyBorder="0" applyAlignment="0" applyProtection="0"/>
    <xf numFmtId="0" fontId="12" fillId="10" borderId="0" applyNumberFormat="0" applyBorder="0" applyAlignment="0" applyProtection="0"/>
    <xf numFmtId="170" fontId="50" fillId="21" borderId="0" applyNumberFormat="0" applyBorder="0" applyAlignment="0" applyProtection="0"/>
    <xf numFmtId="0" fontId="12" fillId="12" borderId="0" applyNumberFormat="0" applyBorder="0" applyAlignment="0" applyProtection="0"/>
    <xf numFmtId="170" fontId="50" fillId="22" borderId="0" applyNumberFormat="0" applyBorder="0" applyAlignment="0" applyProtection="0"/>
    <xf numFmtId="0" fontId="12" fillId="14" borderId="0" applyNumberFormat="0" applyBorder="0" applyAlignment="0" applyProtection="0"/>
    <xf numFmtId="0" fontId="51" fillId="16" borderId="0"/>
    <xf numFmtId="0" fontId="52" fillId="0" borderId="0"/>
    <xf numFmtId="0" fontId="53" fillId="0" borderId="0">
      <alignment wrapText="1"/>
    </xf>
    <xf numFmtId="170" fontId="50" fillId="23" borderId="0" applyNumberFormat="0" applyBorder="0" applyAlignment="0" applyProtection="0"/>
    <xf numFmtId="0" fontId="12" fillId="5" borderId="0" applyNumberFormat="0" applyBorder="0" applyAlignment="0" applyProtection="0"/>
    <xf numFmtId="170" fontId="50" fillId="24" borderId="0" applyNumberFormat="0" applyBorder="0" applyAlignment="0" applyProtection="0"/>
    <xf numFmtId="0" fontId="12" fillId="7" borderId="0" applyNumberFormat="0" applyBorder="0" applyAlignment="0" applyProtection="0"/>
    <xf numFmtId="170" fontId="50" fillId="25" borderId="0" applyNumberFormat="0" applyBorder="0" applyAlignment="0" applyProtection="0"/>
    <xf numFmtId="0" fontId="12" fillId="9" borderId="0" applyNumberFormat="0" applyBorder="0" applyAlignment="0" applyProtection="0"/>
    <xf numFmtId="170" fontId="50" fillId="20" borderId="0" applyNumberFormat="0" applyBorder="0" applyAlignment="0" applyProtection="0"/>
    <xf numFmtId="0" fontId="12" fillId="11" borderId="0" applyNumberFormat="0" applyBorder="0" applyAlignment="0" applyProtection="0"/>
    <xf numFmtId="170" fontId="50" fillId="23" borderId="0" applyNumberFormat="0" applyBorder="0" applyAlignment="0" applyProtection="0"/>
    <xf numFmtId="0" fontId="12" fillId="13" borderId="0" applyNumberFormat="0" applyBorder="0" applyAlignment="0" applyProtection="0"/>
    <xf numFmtId="170" fontId="50" fillId="26" borderId="0" applyNumberFormat="0" applyBorder="0" applyAlignment="0" applyProtection="0"/>
    <xf numFmtId="0" fontId="12" fillId="15" borderId="0" applyNumberFormat="0" applyBorder="0" applyAlignment="0" applyProtection="0"/>
    <xf numFmtId="170" fontId="54" fillId="27" borderId="0" applyNumberFormat="0" applyBorder="0" applyAlignment="0" applyProtection="0"/>
    <xf numFmtId="170" fontId="54" fillId="24" borderId="0" applyNumberFormat="0" applyBorder="0" applyAlignment="0" applyProtection="0"/>
    <xf numFmtId="170" fontId="54" fillId="25" borderId="0" applyNumberFormat="0" applyBorder="0" applyAlignment="0" applyProtection="0"/>
    <xf numFmtId="170" fontId="54" fillId="28" borderId="0" applyNumberFormat="0" applyBorder="0" applyAlignment="0" applyProtection="0"/>
    <xf numFmtId="170" fontId="54" fillId="29" borderId="0" applyNumberFormat="0" applyBorder="0" applyAlignment="0" applyProtection="0"/>
    <xf numFmtId="170" fontId="54" fillId="30" borderId="0" applyNumberFormat="0" applyBorder="0" applyAlignment="0" applyProtection="0"/>
    <xf numFmtId="170" fontId="54" fillId="31" borderId="0" applyNumberFormat="0" applyBorder="0" applyAlignment="0" applyProtection="0"/>
    <xf numFmtId="170" fontId="54" fillId="32" borderId="0" applyNumberFormat="0" applyBorder="0" applyAlignment="0" applyProtection="0"/>
    <xf numFmtId="170" fontId="54" fillId="33" borderId="0" applyNumberFormat="0" applyBorder="0" applyAlignment="0" applyProtection="0"/>
    <xf numFmtId="170" fontId="54" fillId="28" borderId="0" applyNumberFormat="0" applyBorder="0" applyAlignment="0" applyProtection="0"/>
    <xf numFmtId="170" fontId="54" fillId="29" borderId="0" applyNumberFormat="0" applyBorder="0" applyAlignment="0" applyProtection="0"/>
    <xf numFmtId="170" fontId="54" fillId="34" borderId="0" applyNumberFormat="0" applyBorder="0" applyAlignment="0" applyProtection="0"/>
    <xf numFmtId="0" fontId="55" fillId="0" borderId="0" applyNumberFormat="0" applyAlignment="0"/>
    <xf numFmtId="178" fontId="14" fillId="0" borderId="0" applyFont="0" applyFill="0" applyBorder="0" applyAlignment="0" applyProtection="0"/>
    <xf numFmtId="0" fontId="56" fillId="0" borderId="0" applyFont="0" applyFill="0" applyBorder="0" applyAlignment="0" applyProtection="0"/>
    <xf numFmtId="179" fontId="57" fillId="0" borderId="0" applyFont="0" applyFill="0" applyBorder="0" applyAlignment="0" applyProtection="0"/>
    <xf numFmtId="180" fontId="14" fillId="0" borderId="0" applyFont="0" applyFill="0" applyBorder="0" applyAlignment="0" applyProtection="0"/>
    <xf numFmtId="0" fontId="56" fillId="0" borderId="0" applyFont="0" applyFill="0" applyBorder="0" applyAlignment="0" applyProtection="0"/>
    <xf numFmtId="180" fontId="14" fillId="0" borderId="0" applyFont="0" applyFill="0" applyBorder="0" applyAlignment="0" applyProtection="0"/>
    <xf numFmtId="0" fontId="58" fillId="0" borderId="0">
      <alignment horizontal="center" wrapText="1"/>
      <protection locked="0"/>
    </xf>
    <xf numFmtId="181" fontId="59" fillId="0" borderId="0" applyFont="0" applyFill="0" applyBorder="0" applyAlignment="0" applyProtection="0"/>
    <xf numFmtId="0" fontId="56" fillId="0" borderId="0" applyFont="0" applyFill="0" applyBorder="0" applyAlignment="0" applyProtection="0"/>
    <xf numFmtId="181" fontId="59" fillId="0" borderId="0" applyFont="0" applyFill="0" applyBorder="0" applyAlignment="0" applyProtection="0"/>
    <xf numFmtId="182" fontId="59" fillId="0" borderId="0" applyFont="0" applyFill="0" applyBorder="0" applyAlignment="0" applyProtection="0"/>
    <xf numFmtId="0" fontId="56" fillId="0" borderId="0" applyFont="0" applyFill="0" applyBorder="0" applyAlignment="0" applyProtection="0"/>
    <xf numFmtId="182" fontId="59" fillId="0" borderId="0" applyFont="0" applyFill="0" applyBorder="0" applyAlignment="0" applyProtection="0"/>
    <xf numFmtId="169" fontId="31" fillId="0" borderId="0" applyFont="0" applyFill="0" applyBorder="0" applyAlignment="0" applyProtection="0"/>
    <xf numFmtId="170" fontId="60" fillId="18" borderId="0" applyNumberFormat="0" applyBorder="0" applyAlignment="0" applyProtection="0"/>
    <xf numFmtId="0" fontId="56" fillId="0" borderId="0"/>
    <xf numFmtId="0" fontId="46" fillId="0" borderId="0"/>
    <xf numFmtId="0" fontId="56" fillId="0" borderId="0"/>
    <xf numFmtId="37" fontId="61" fillId="0" borderId="0"/>
    <xf numFmtId="173" fontId="14" fillId="0" borderId="0" applyFont="0" applyFill="0" applyBorder="0" applyAlignment="0" applyProtection="0"/>
    <xf numFmtId="183" fontId="14" fillId="0" borderId="0" applyFont="0" applyFill="0" applyBorder="0" applyAlignment="0" applyProtection="0"/>
    <xf numFmtId="171" fontId="33" fillId="0" borderId="0" applyFill="0"/>
    <xf numFmtId="184" fontId="33" fillId="0" borderId="0" applyNumberFormat="0" applyFill="0" applyBorder="0" applyAlignment="0">
      <alignment horizontal="center"/>
    </xf>
    <xf numFmtId="0" fontId="62" fillId="0" borderId="0" applyNumberFormat="0" applyFill="0">
      <alignment horizontal="center" vertical="center" wrapText="1"/>
    </xf>
    <xf numFmtId="171" fontId="33" fillId="0" borderId="9" applyFill="0" applyBorder="0"/>
    <xf numFmtId="41" fontId="33" fillId="0" borderId="0" applyAlignment="0"/>
    <xf numFmtId="0" fontId="62" fillId="0" borderId="0" applyFill="0" applyBorder="0">
      <alignment horizontal="center" vertical="center"/>
    </xf>
    <xf numFmtId="0" fontId="62" fillId="0" borderId="0" applyFill="0" applyBorder="0">
      <alignment horizontal="center" vertical="center"/>
    </xf>
    <xf numFmtId="171" fontId="33" fillId="0" borderId="8" applyFill="0" applyBorder="0"/>
    <xf numFmtId="0" fontId="33" fillId="0" borderId="0" applyNumberFormat="0" applyAlignment="0"/>
    <xf numFmtId="0" fontId="46" fillId="0" borderId="0" applyFill="0" applyBorder="0">
      <alignment horizontal="center" vertical="center" wrapText="1"/>
    </xf>
    <xf numFmtId="0" fontId="62" fillId="0" borderId="0" applyFill="0" applyBorder="0">
      <alignment horizontal="center" vertical="center" wrapText="1"/>
    </xf>
    <xf numFmtId="171" fontId="33" fillId="0" borderId="0" applyFill="0"/>
    <xf numFmtId="0" fontId="33" fillId="0" borderId="0" applyNumberFormat="0" applyAlignment="0">
      <alignment horizontal="center"/>
    </xf>
    <xf numFmtId="0" fontId="46" fillId="0" borderId="0" applyFill="0">
      <alignment horizontal="center" vertical="center" wrapText="1"/>
    </xf>
    <xf numFmtId="0" fontId="62" fillId="0" borderId="0" applyFill="0">
      <alignment horizontal="center" vertical="center" wrapText="1"/>
    </xf>
    <xf numFmtId="171" fontId="33" fillId="0" borderId="0" applyFill="0"/>
    <xf numFmtId="0" fontId="33" fillId="0" borderId="0" applyNumberFormat="0" applyAlignment="0">
      <alignment horizontal="center"/>
    </xf>
    <xf numFmtId="0" fontId="33" fillId="0" borderId="0" applyFill="0">
      <alignment vertical="center" wrapText="1"/>
    </xf>
    <xf numFmtId="0" fontId="62" fillId="0" borderId="0">
      <alignment horizontal="center" vertical="center" wrapText="1"/>
    </xf>
    <xf numFmtId="171" fontId="33" fillId="0" borderId="0" applyFill="0"/>
    <xf numFmtId="0" fontId="46" fillId="0" borderId="0" applyNumberFormat="0" applyAlignment="0">
      <alignment horizontal="center"/>
    </xf>
    <xf numFmtId="0" fontId="33" fillId="0" borderId="0" applyFill="0">
      <alignment horizontal="center" vertical="center" wrapText="1"/>
    </xf>
    <xf numFmtId="0" fontId="62" fillId="0" borderId="0" applyFill="0">
      <alignment horizontal="center" vertical="center" wrapText="1"/>
    </xf>
    <xf numFmtId="171" fontId="63" fillId="0" borderId="0" applyFill="0"/>
    <xf numFmtId="0" fontId="33" fillId="0" borderId="0" applyNumberFormat="0" applyAlignment="0">
      <alignment horizontal="center"/>
    </xf>
    <xf numFmtId="0" fontId="33" fillId="0" borderId="0" applyFill="0">
      <alignment horizontal="center" vertical="center" wrapText="1"/>
    </xf>
    <xf numFmtId="0" fontId="62" fillId="0" borderId="0" applyFill="0">
      <alignment horizontal="center" vertical="center" wrapText="1"/>
    </xf>
    <xf numFmtId="171" fontId="64" fillId="0" borderId="0" applyFill="0"/>
    <xf numFmtId="0" fontId="33" fillId="0" borderId="0" applyNumberFormat="0" applyAlignment="0">
      <alignment horizontal="center"/>
    </xf>
    <xf numFmtId="0" fontId="65" fillId="0" borderId="0">
      <alignment horizontal="center" wrapText="1"/>
    </xf>
    <xf numFmtId="0" fontId="62" fillId="0" borderId="0" applyFill="0">
      <alignment horizontal="center" vertical="center" wrapText="1"/>
    </xf>
    <xf numFmtId="185" fontId="14" fillId="0" borderId="0" applyFill="0" applyBorder="0" applyAlignment="0"/>
    <xf numFmtId="170" fontId="66" fillId="16" borderId="10" applyNumberFormat="0" applyAlignment="0" applyProtection="0"/>
    <xf numFmtId="0" fontId="67" fillId="0" borderId="0"/>
    <xf numFmtId="186" fontId="44" fillId="0" borderId="0" applyFont="0" applyFill="0" applyBorder="0" applyAlignment="0" applyProtection="0"/>
    <xf numFmtId="170" fontId="68" fillId="35" borderId="11" applyNumberFormat="0" applyAlignment="0" applyProtection="0"/>
    <xf numFmtId="1" fontId="69" fillId="0" borderId="6" applyBorder="0"/>
    <xf numFmtId="41" fontId="14"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2" fillId="0" borderId="0" applyFont="0" applyFill="0" applyBorder="0" applyAlignment="0" applyProtection="0"/>
    <xf numFmtId="43" fontId="43" fillId="0" borderId="0" applyFont="0" applyFill="0" applyBorder="0" applyAlignment="0" applyProtection="0"/>
    <xf numFmtId="165" fontId="14" fillId="0" borderId="0" applyFont="0" applyFill="0" applyBorder="0" applyAlignment="0" applyProtection="0"/>
    <xf numFmtId="43" fontId="12" fillId="0" borderId="0" applyFont="0" applyFill="0" applyBorder="0" applyAlignment="0" applyProtection="0"/>
    <xf numFmtId="43" fontId="4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0"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165" fontId="14"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187" fontId="46" fillId="0" borderId="0"/>
    <xf numFmtId="187" fontId="46" fillId="0" borderId="0"/>
    <xf numFmtId="188" fontId="70" fillId="0" borderId="0"/>
    <xf numFmtId="3" fontId="14" fillId="0" borderId="0" applyFont="0" applyFill="0" applyBorder="0" applyAlignment="0" applyProtection="0"/>
    <xf numFmtId="3" fontId="14" fillId="0" borderId="0" applyFont="0" applyFill="0" applyBorder="0" applyAlignment="0" applyProtection="0"/>
    <xf numFmtId="0" fontId="71" fillId="0" borderId="0" applyNumberFormat="0" applyAlignment="0">
      <alignment horizontal="left"/>
    </xf>
    <xf numFmtId="0" fontId="72" fillId="0" borderId="0" applyNumberFormat="0" applyAlignment="0"/>
    <xf numFmtId="189" fontId="73" fillId="0" borderId="0" applyFont="0" applyFill="0" applyBorder="0" applyAlignment="0" applyProtection="0"/>
    <xf numFmtId="190" fontId="14" fillId="0" borderId="0" applyFont="0" applyFill="0" applyBorder="0" applyAlignment="0" applyProtection="0"/>
    <xf numFmtId="190" fontId="14" fillId="0" borderId="0" applyFont="0" applyFill="0" applyBorder="0" applyAlignment="0" applyProtection="0"/>
    <xf numFmtId="191" fontId="14" fillId="0" borderId="0"/>
    <xf numFmtId="0" fontId="14" fillId="0" borderId="0" applyFont="0" applyFill="0" applyBorder="0" applyAlignment="0" applyProtection="0"/>
    <xf numFmtId="0" fontId="14" fillId="0" borderId="0" applyFont="0" applyFill="0" applyBorder="0" applyAlignment="0" applyProtection="0"/>
    <xf numFmtId="192" fontId="14" fillId="0" borderId="0" applyFont="0" applyFill="0" applyBorder="0" applyAlignment="0" applyProtection="0"/>
    <xf numFmtId="193" fontId="14" fillId="0" borderId="0" applyFont="0" applyFill="0" applyBorder="0" applyAlignment="0" applyProtection="0"/>
    <xf numFmtId="194" fontId="14" fillId="0" borderId="0"/>
    <xf numFmtId="0" fontId="44" fillId="0" borderId="12">
      <alignment horizontal="left"/>
    </xf>
    <xf numFmtId="0" fontId="74" fillId="0" borderId="0" applyNumberFormat="0" applyAlignment="0">
      <alignment horizontal="left"/>
    </xf>
    <xf numFmtId="195" fontId="19" fillId="0" borderId="0" applyFont="0" applyFill="0" applyBorder="0" applyAlignment="0" applyProtection="0"/>
    <xf numFmtId="196" fontId="14" fillId="0" borderId="0" applyFont="0" applyFill="0" applyBorder="0" applyAlignment="0" applyProtection="0"/>
    <xf numFmtId="170" fontId="75" fillId="0" borderId="0" applyNumberFormat="0" applyFill="0" applyBorder="0" applyAlignment="0" applyProtection="0"/>
    <xf numFmtId="2" fontId="14" fillId="0" borderId="0" applyFont="0" applyFill="0" applyBorder="0" applyAlignment="0" applyProtection="0"/>
    <xf numFmtId="2" fontId="14" fillId="0" borderId="0" applyFont="0" applyFill="0" applyBorder="0" applyAlignment="0" applyProtection="0"/>
    <xf numFmtId="197" fontId="19" fillId="0" borderId="13" applyFont="0" applyFill="0" applyBorder="0" applyProtection="0"/>
    <xf numFmtId="170" fontId="76" fillId="19" borderId="0" applyNumberFormat="0" applyBorder="0" applyAlignment="0" applyProtection="0"/>
    <xf numFmtId="38" fontId="55" fillId="16" borderId="0" applyNumberFormat="0" applyBorder="0" applyAlignment="0" applyProtection="0"/>
    <xf numFmtId="0" fontId="77" fillId="0" borderId="0">
      <alignment horizontal="left"/>
    </xf>
    <xf numFmtId="0" fontId="78" fillId="0" borderId="14" applyNumberFormat="0" applyAlignment="0" applyProtection="0">
      <alignment horizontal="left" vertical="center"/>
    </xf>
    <xf numFmtId="0" fontId="78" fillId="0" borderId="15">
      <alignment horizontal="left" vertical="center"/>
    </xf>
    <xf numFmtId="14" fontId="32" fillId="21" borderId="16">
      <alignment horizontal="center" vertical="center" wrapText="1"/>
    </xf>
    <xf numFmtId="0" fontId="79" fillId="0" borderId="0" applyNumberFormat="0" applyFill="0" applyBorder="0" applyAlignment="0" applyProtection="0"/>
    <xf numFmtId="170" fontId="80" fillId="0" borderId="17" applyNumberFormat="0" applyFill="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8" fillId="0" borderId="0" applyNumberFormat="0" applyFill="0" applyBorder="0" applyAlignment="0" applyProtection="0"/>
    <xf numFmtId="170" fontId="81" fillId="0" borderId="18" applyNumberFormat="0" applyFill="0" applyAlignment="0" applyProtection="0"/>
    <xf numFmtId="0" fontId="78" fillId="0" borderId="0" applyNumberFormat="0" applyFill="0" applyBorder="0" applyAlignment="0" applyProtection="0"/>
    <xf numFmtId="0" fontId="78" fillId="0" borderId="0" applyNumberFormat="0" applyFill="0" applyBorder="0" applyAlignment="0" applyProtection="0"/>
    <xf numFmtId="170" fontId="82" fillId="0" borderId="19" applyNumberFormat="0" applyFill="0" applyAlignment="0" applyProtection="0"/>
    <xf numFmtId="170" fontId="82" fillId="0" borderId="0" applyNumberFormat="0" applyFill="0" applyBorder="0" applyAlignment="0" applyProtection="0"/>
    <xf numFmtId="14" fontId="32" fillId="21" borderId="16">
      <alignment horizontal="center" vertical="center" wrapText="1"/>
    </xf>
    <xf numFmtId="198" fontId="83" fillId="0" borderId="0">
      <protection locked="0"/>
    </xf>
    <xf numFmtId="198" fontId="83" fillId="0" borderId="0">
      <protection locked="0"/>
    </xf>
    <xf numFmtId="0" fontId="84"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10" fontId="55" fillId="36" borderId="1" applyNumberFormat="0" applyBorder="0" applyAlignment="0" applyProtection="0"/>
    <xf numFmtId="0" fontId="87" fillId="0" borderId="0"/>
    <xf numFmtId="0" fontId="87" fillId="0" borderId="0"/>
    <xf numFmtId="0" fontId="87" fillId="0" borderId="0"/>
    <xf numFmtId="0" fontId="87" fillId="0" borderId="0"/>
    <xf numFmtId="0" fontId="87" fillId="0" borderId="0"/>
    <xf numFmtId="170" fontId="88" fillId="22" borderId="10" applyNumberFormat="0" applyAlignment="0" applyProtection="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185" fontId="89" fillId="37" borderId="0"/>
    <xf numFmtId="0" fontId="58" fillId="0" borderId="0" applyNumberFormat="0" applyFont="0" applyBorder="0" applyAlignment="0"/>
    <xf numFmtId="170" fontId="90" fillId="0" borderId="20" applyNumberFormat="0" applyFill="0" applyAlignment="0" applyProtection="0"/>
    <xf numFmtId="185" fontId="89" fillId="38" borderId="0"/>
    <xf numFmtId="38" fontId="42" fillId="0" borderId="0" applyFont="0" applyFill="0" applyBorder="0" applyAlignment="0" applyProtection="0"/>
    <xf numFmtId="40" fontId="42" fillId="0" borderId="0" applyFont="0" applyFill="0" applyBorder="0" applyAlignment="0" applyProtection="0"/>
    <xf numFmtId="164" fontId="14" fillId="0" borderId="0" applyFont="0" applyFill="0" applyBorder="0" applyAlignment="0" applyProtection="0"/>
    <xf numFmtId="165" fontId="14" fillId="0" borderId="0" applyFont="0" applyFill="0" applyBorder="0" applyAlignment="0" applyProtection="0"/>
    <xf numFmtId="0" fontId="91" fillId="0" borderId="16"/>
    <xf numFmtId="199" fontId="92" fillId="0" borderId="21"/>
    <xf numFmtId="169" fontId="14" fillId="0" borderId="0" applyFont="0" applyFill="0" applyBorder="0" applyAlignment="0" applyProtection="0"/>
    <xf numFmtId="200" fontId="14" fillId="0" borderId="0" applyFont="0" applyFill="0" applyBorder="0" applyAlignment="0" applyProtection="0"/>
    <xf numFmtId="201" fontId="42" fillId="0" borderId="0" applyFont="0" applyFill="0" applyBorder="0" applyAlignment="0" applyProtection="0"/>
    <xf numFmtId="202" fontId="42" fillId="0" borderId="0" applyFont="0" applyFill="0" applyBorder="0" applyAlignment="0" applyProtection="0"/>
    <xf numFmtId="203" fontId="44" fillId="0" borderId="0" applyFont="0" applyFill="0" applyBorder="0" applyAlignment="0" applyProtection="0"/>
    <xf numFmtId="204" fontId="44" fillId="0" borderId="0" applyFont="0" applyFill="0" applyBorder="0" applyAlignment="0" applyProtection="0"/>
    <xf numFmtId="0" fontId="93" fillId="0" borderId="0" applyNumberFormat="0" applyFont="0" applyFill="0" applyAlignment="0"/>
    <xf numFmtId="170" fontId="94" fillId="39" borderId="0" applyNumberFormat="0" applyBorder="0" applyAlignment="0" applyProtection="0"/>
    <xf numFmtId="0" fontId="73" fillId="0" borderId="1"/>
    <xf numFmtId="0" fontId="73" fillId="0" borderId="1"/>
    <xf numFmtId="0" fontId="46" fillId="0" borderId="0"/>
    <xf numFmtId="0" fontId="46" fillId="0" borderId="0"/>
    <xf numFmtId="0" fontId="73" fillId="0" borderId="1"/>
    <xf numFmtId="37" fontId="95" fillId="0" borderId="0"/>
    <xf numFmtId="0" fontId="96" fillId="0" borderId="1" applyNumberFormat="0" applyFont="0" applyFill="0" applyBorder="0" applyAlignment="0">
      <alignment horizontal="center"/>
    </xf>
    <xf numFmtId="205" fontId="97"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20" fillId="0" borderId="0"/>
    <xf numFmtId="0" fontId="20" fillId="0" borderId="0"/>
    <xf numFmtId="0" fontId="20" fillId="0" borderId="0"/>
    <xf numFmtId="0" fontId="12" fillId="0" borderId="0"/>
    <xf numFmtId="0" fontId="20" fillId="0" borderId="0"/>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12" fillId="0" borderId="0"/>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12" fillId="0" borderId="0"/>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98" fillId="0" borderId="0">
      <alignment vertical="top"/>
    </xf>
    <xf numFmtId="0" fontId="12" fillId="0" borderId="0"/>
    <xf numFmtId="0" fontId="98" fillId="0" borderId="0">
      <alignment vertical="top"/>
    </xf>
    <xf numFmtId="0" fontId="12" fillId="0" borderId="0"/>
    <xf numFmtId="0" fontId="12" fillId="0" borderId="0"/>
    <xf numFmtId="0" fontId="12" fillId="0" borderId="0"/>
    <xf numFmtId="0" fontId="12" fillId="0" borderId="0"/>
    <xf numFmtId="0" fontId="12" fillId="0" borderId="0"/>
    <xf numFmtId="170" fontId="14" fillId="0" borderId="0" applyNumberFormat="0" applyFill="0" applyBorder="0" applyAlignment="0" applyProtection="0"/>
    <xf numFmtId="0" fontId="12" fillId="0" borderId="0"/>
    <xf numFmtId="0" fontId="12" fillId="0" borderId="0"/>
    <xf numFmtId="170" fontId="14" fillId="0" borderId="0" applyNumberFormat="0" applyFill="0" applyBorder="0" applyAlignment="0" applyProtection="0"/>
    <xf numFmtId="0" fontId="12" fillId="0" borderId="0"/>
    <xf numFmtId="170" fontId="14" fillId="0" borderId="0" applyNumberFormat="0" applyFill="0" applyBorder="0" applyAlignment="0" applyProtection="0"/>
    <xf numFmtId="0" fontId="12" fillId="0" borderId="0"/>
    <xf numFmtId="170" fontId="14" fillId="0" borderId="0" applyNumberFormat="0" applyFill="0" applyBorder="0" applyAlignment="0" applyProtection="0"/>
    <xf numFmtId="0" fontId="14" fillId="0" borderId="0"/>
    <xf numFmtId="0" fontId="43" fillId="0" borderId="0"/>
    <xf numFmtId="0" fontId="12" fillId="0" borderId="0"/>
    <xf numFmtId="0" fontId="4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170" fontId="12" fillId="0" borderId="0"/>
    <xf numFmtId="0" fontId="12" fillId="0" borderId="0"/>
    <xf numFmtId="17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170" fontId="12" fillId="0" borderId="0"/>
    <xf numFmtId="0" fontId="1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4"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4" fillId="0" borderId="0"/>
    <xf numFmtId="0" fontId="12" fillId="0" borderId="0"/>
    <xf numFmtId="17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4" fillId="0" borderId="0"/>
    <xf numFmtId="0" fontId="12" fillId="0" borderId="0"/>
    <xf numFmtId="170" fontId="12" fillId="0" borderId="0"/>
    <xf numFmtId="0" fontId="1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40" fontId="58" fillId="0" borderId="0">
      <alignment horizontal="right"/>
    </xf>
    <xf numFmtId="40" fontId="99" fillId="0" borderId="0">
      <alignment horizontal="center" wrapText="1"/>
    </xf>
    <xf numFmtId="170" fontId="43" fillId="36" borderId="22" applyNumberFormat="0" applyFont="0" applyAlignment="0" applyProtection="0"/>
    <xf numFmtId="0" fontId="12" fillId="3" borderId="7" applyNumberFormat="0" applyFont="0" applyAlignment="0" applyProtection="0"/>
    <xf numFmtId="0" fontId="12" fillId="3" borderId="7" applyNumberFormat="0" applyFont="0" applyAlignment="0" applyProtection="0"/>
    <xf numFmtId="171" fontId="58" fillId="0" borderId="0" applyBorder="0" applyAlignment="0"/>
    <xf numFmtId="0" fontId="100" fillId="0" borderId="0"/>
    <xf numFmtId="206" fontId="44" fillId="0" borderId="0" applyFont="0" applyFill="0" applyBorder="0" applyAlignment="0" applyProtection="0"/>
    <xf numFmtId="207" fontId="44" fillId="0" borderId="0" applyFont="0" applyFill="0" applyBorder="0" applyAlignment="0" applyProtection="0"/>
    <xf numFmtId="0" fontId="14" fillId="0" borderId="0" applyFont="0" applyFill="0" applyBorder="0" applyAlignment="0" applyProtection="0"/>
    <xf numFmtId="0" fontId="46" fillId="0" borderId="0"/>
    <xf numFmtId="170" fontId="101" fillId="16" borderId="23" applyNumberFormat="0" applyAlignment="0" applyProtection="0"/>
    <xf numFmtId="14" fontId="58" fillId="0" borderId="0">
      <alignment horizontal="center" wrapText="1"/>
      <protection locked="0"/>
    </xf>
    <xf numFmtId="208" fontId="14" fillId="0" borderId="0" applyFont="0" applyFill="0" applyBorder="0" applyAlignment="0" applyProtection="0"/>
    <xf numFmtId="10" fontId="14" fillId="0" borderId="0" applyFont="0" applyFill="0" applyBorder="0" applyAlignment="0" applyProtection="0"/>
    <xf numFmtId="10"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4" fillId="0" borderId="0" quotePrefix="1" applyFont="0" applyFill="0" applyBorder="0" applyAlignment="0">
      <protection locked="0"/>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3" fillId="0" borderId="0" applyFont="0" applyFill="0" applyBorder="0" applyAlignment="0" applyProtection="0"/>
    <xf numFmtId="9" fontId="12" fillId="0" borderId="0" applyFont="0" applyFill="0" applyBorder="0" applyAlignment="0" applyProtection="0"/>
    <xf numFmtId="9" fontId="43" fillId="0" borderId="0" applyFont="0" applyFill="0" applyBorder="0" applyAlignment="0" applyProtection="0"/>
    <xf numFmtId="9" fontId="12" fillId="0" borderId="0" applyFont="0" applyFill="0" applyBorder="0" applyAlignment="0" applyProtection="0"/>
    <xf numFmtId="9" fontId="2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2" fillId="0" borderId="24" applyNumberFormat="0" applyBorder="0"/>
    <xf numFmtId="5" fontId="102" fillId="0" borderId="0"/>
    <xf numFmtId="0" fontId="42" fillId="0" borderId="0" applyNumberFormat="0" applyFont="0" applyFill="0" applyBorder="0" applyAlignment="0" applyProtection="0">
      <alignment horizontal="left"/>
    </xf>
    <xf numFmtId="38" fontId="33" fillId="16" borderId="25" applyFill="0">
      <alignment horizontal="right"/>
    </xf>
    <xf numFmtId="0" fontId="33" fillId="0" borderId="25" applyNumberFormat="0" applyFill="0" applyAlignment="0">
      <alignment horizontal="left" indent="7"/>
    </xf>
    <xf numFmtId="0" fontId="103" fillId="0" borderId="25" applyFill="0">
      <alignment horizontal="left" indent="8"/>
    </xf>
    <xf numFmtId="171" fontId="62" fillId="26" borderId="0" applyFill="0">
      <alignment horizontal="right"/>
    </xf>
    <xf numFmtId="0" fontId="62" fillId="40" borderId="0" applyNumberFormat="0">
      <alignment horizontal="right"/>
    </xf>
    <xf numFmtId="0" fontId="104" fillId="26" borderId="15" applyFill="0"/>
    <xf numFmtId="0" fontId="46" fillId="41" borderId="15" applyFill="0" applyBorder="0"/>
    <xf numFmtId="171" fontId="46" fillId="36" borderId="26" applyFill="0"/>
    <xf numFmtId="0" fontId="33" fillId="0" borderId="27" applyNumberFormat="0" applyAlignment="0"/>
    <xf numFmtId="0" fontId="104" fillId="0" borderId="0" applyFill="0">
      <alignment horizontal="left" indent="1"/>
    </xf>
    <xf numFmtId="0" fontId="105" fillId="36" borderId="0" applyFill="0">
      <alignment horizontal="left" indent="1"/>
    </xf>
    <xf numFmtId="171" fontId="33" fillId="22" borderId="26" applyFill="0"/>
    <xf numFmtId="0" fontId="33" fillId="0" borderId="26" applyNumberFormat="0" applyAlignment="0"/>
    <xf numFmtId="0" fontId="104" fillId="0" borderId="0" applyFill="0">
      <alignment horizontal="left" indent="2"/>
    </xf>
    <xf numFmtId="0" fontId="106" fillId="22" borderId="0" applyFill="0">
      <alignment horizontal="left" indent="2"/>
    </xf>
    <xf numFmtId="171" fontId="33" fillId="0" borderId="26" applyFill="0"/>
    <xf numFmtId="0" fontId="58" fillId="0" borderId="26" applyNumberFormat="0" applyAlignment="0"/>
    <xf numFmtId="0" fontId="107" fillId="0" borderId="0">
      <alignment horizontal="left" indent="3"/>
    </xf>
    <xf numFmtId="0" fontId="108" fillId="0" borderId="0" applyFill="0">
      <alignment horizontal="left" indent="3"/>
    </xf>
    <xf numFmtId="38" fontId="33" fillId="0" borderId="0" applyFill="0"/>
    <xf numFmtId="0" fontId="14" fillId="0" borderId="26" applyNumberFormat="0" applyFont="0" applyAlignment="0"/>
    <xf numFmtId="0" fontId="107" fillId="0" borderId="0">
      <alignment horizontal="left" indent="4"/>
    </xf>
    <xf numFmtId="0" fontId="33" fillId="0" borderId="0" applyFill="0" applyProtection="0">
      <alignment horizontal="left" indent="4"/>
    </xf>
    <xf numFmtId="38" fontId="33" fillId="0" borderId="0" applyFill="0"/>
    <xf numFmtId="0" fontId="33" fillId="0" borderId="0" applyNumberFormat="0" applyAlignment="0"/>
    <xf numFmtId="0" fontId="107" fillId="0" borderId="0">
      <alignment horizontal="left" indent="5"/>
    </xf>
    <xf numFmtId="0" fontId="33" fillId="0" borderId="0" applyFill="0">
      <alignment horizontal="left" indent="5"/>
    </xf>
    <xf numFmtId="171" fontId="33" fillId="0" borderId="0" applyFill="0"/>
    <xf numFmtId="0" fontId="46" fillId="0" borderId="0" applyNumberFormat="0" applyFill="0" applyAlignment="0"/>
    <xf numFmtId="0" fontId="109" fillId="0" borderId="0" applyFill="0">
      <alignment horizontal="left" indent="6"/>
    </xf>
    <xf numFmtId="0" fontId="33" fillId="0" borderId="0" applyFill="0">
      <alignment horizontal="left" indent="6"/>
    </xf>
    <xf numFmtId="209" fontId="14" fillId="0" borderId="0" applyNumberFormat="0" applyFill="0" applyBorder="0" applyAlignment="0" applyProtection="0">
      <alignment horizontal="left"/>
    </xf>
    <xf numFmtId="210" fontId="110" fillId="0" borderId="0" applyFont="0" applyFill="0" applyBorder="0" applyAlignment="0" applyProtection="0"/>
    <xf numFmtId="0" fontId="42" fillId="0" borderId="0" applyFont="0" applyFill="0" applyBorder="0" applyAlignment="0" applyProtection="0"/>
    <xf numFmtId="0" fontId="14" fillId="0" borderId="0"/>
    <xf numFmtId="211" fontId="73" fillId="0" borderId="0" applyFont="0" applyFill="0" applyBorder="0" applyAlignment="0" applyProtection="0"/>
    <xf numFmtId="175" fontId="44" fillId="0" borderId="0" applyFont="0" applyFill="0" applyBorder="0" applyAlignment="0" applyProtection="0"/>
    <xf numFmtId="42" fontId="44" fillId="0" borderId="0" applyFont="0" applyFill="0" applyBorder="0" applyAlignment="0" applyProtection="0"/>
    <xf numFmtId="0" fontId="91" fillId="0" borderId="0"/>
    <xf numFmtId="40" fontId="111" fillId="0" borderId="0" applyBorder="0">
      <alignment horizontal="right"/>
    </xf>
    <xf numFmtId="3" fontId="52" fillId="0" borderId="0" applyFill="0" applyBorder="0" applyAlignment="0" applyProtection="0">
      <alignment horizontal="right"/>
    </xf>
    <xf numFmtId="212" fontId="73" fillId="0" borderId="3">
      <alignment horizontal="right" vertical="center"/>
    </xf>
    <xf numFmtId="212" fontId="73" fillId="0" borderId="3">
      <alignment horizontal="right" vertical="center"/>
    </xf>
    <xf numFmtId="212" fontId="73" fillId="0" borderId="3">
      <alignment horizontal="right" vertical="center"/>
    </xf>
    <xf numFmtId="213" fontId="73" fillId="0" borderId="3">
      <alignment horizontal="center"/>
    </xf>
    <xf numFmtId="0" fontId="112" fillId="0" borderId="0">
      <alignment vertical="center" wrapText="1"/>
      <protection locked="0"/>
    </xf>
    <xf numFmtId="4" fontId="113" fillId="0" borderId="0"/>
    <xf numFmtId="3" fontId="114" fillId="0" borderId="28" applyNumberFormat="0" applyBorder="0" applyAlignment="0"/>
    <xf numFmtId="0" fontId="115" fillId="0" borderId="0" applyFont="0">
      <alignment horizontal="centerContinuous"/>
    </xf>
    <xf numFmtId="0" fontId="116" fillId="0" borderId="0" applyFill="0" applyBorder="0" applyProtection="0">
      <alignment horizontal="left" vertical="top"/>
    </xf>
    <xf numFmtId="170" fontId="117" fillId="0" borderId="0" applyNumberFormat="0" applyFill="0" applyBorder="0" applyAlignment="0" applyProtection="0"/>
    <xf numFmtId="0" fontId="14" fillId="0" borderId="9" applyNumberFormat="0" applyFont="0" applyFill="0" applyAlignment="0" applyProtection="0"/>
    <xf numFmtId="170" fontId="118" fillId="0" borderId="29" applyNumberFormat="0" applyFill="0" applyAlignment="0" applyProtection="0"/>
    <xf numFmtId="0" fontId="14" fillId="0" borderId="9" applyNumberFormat="0" applyFont="0" applyFill="0" applyAlignment="0" applyProtection="0"/>
    <xf numFmtId="0" fontId="14" fillId="0" borderId="9" applyNumberFormat="0" applyFont="0" applyFill="0" applyAlignment="0" applyProtection="0"/>
    <xf numFmtId="203" fontId="73" fillId="0" borderId="0"/>
    <xf numFmtId="214" fontId="73" fillId="0" borderId="1"/>
    <xf numFmtId="0" fontId="119" fillId="42" borderId="1">
      <alignment horizontal="left" vertical="center"/>
    </xf>
    <xf numFmtId="5" fontId="120" fillId="0" borderId="5">
      <alignment horizontal="left" vertical="top"/>
    </xf>
    <xf numFmtId="5" fontId="45" fillId="0" borderId="30">
      <alignment horizontal="left" vertical="top"/>
    </xf>
    <xf numFmtId="5" fontId="45" fillId="0" borderId="30">
      <alignment horizontal="left" vertical="top"/>
    </xf>
    <xf numFmtId="0" fontId="121" fillId="0" borderId="30">
      <alignment horizontal="left" vertical="center"/>
    </xf>
    <xf numFmtId="215" fontId="14" fillId="0" borderId="0" applyFont="0" applyFill="0" applyBorder="0" applyAlignment="0" applyProtection="0"/>
    <xf numFmtId="216" fontId="14" fillId="0" borderId="0" applyFont="0" applyFill="0" applyBorder="0" applyAlignment="0" applyProtection="0"/>
    <xf numFmtId="170" fontId="122" fillId="0" borderId="0" applyNumberFormat="0" applyFill="0" applyBorder="0" applyAlignment="0" applyProtection="0"/>
    <xf numFmtId="0" fontId="123" fillId="0" borderId="0">
      <alignment vertical="center"/>
    </xf>
    <xf numFmtId="42" fontId="124" fillId="0" borderId="0" applyFont="0" applyFill="0" applyBorder="0" applyAlignment="0" applyProtection="0"/>
    <xf numFmtId="44" fontId="124" fillId="0" borderId="0" applyFont="0" applyFill="0" applyBorder="0" applyAlignment="0" applyProtection="0"/>
    <xf numFmtId="0" fontId="124" fillId="0" borderId="0"/>
    <xf numFmtId="0" fontId="125" fillId="0" borderId="0" applyFont="0" applyFill="0" applyBorder="0" applyAlignment="0" applyProtection="0"/>
    <xf numFmtId="0" fontId="125" fillId="0" borderId="0" applyFont="0" applyFill="0" applyBorder="0" applyAlignment="0" applyProtection="0"/>
    <xf numFmtId="0" fontId="52" fillId="0" borderId="0">
      <alignment vertical="center"/>
    </xf>
    <xf numFmtId="40" fontId="126" fillId="0" borderId="0" applyFont="0" applyFill="0" applyBorder="0" applyAlignment="0" applyProtection="0"/>
    <xf numFmtId="38" fontId="126" fillId="0" borderId="0" applyFont="0" applyFill="0" applyBorder="0" applyAlignment="0" applyProtection="0"/>
    <xf numFmtId="0" fontId="126" fillId="0" borderId="0" applyFont="0" applyFill="0" applyBorder="0" applyAlignment="0" applyProtection="0"/>
    <xf numFmtId="0" fontId="126" fillId="0" borderId="0" applyFont="0" applyFill="0" applyBorder="0" applyAlignment="0" applyProtection="0"/>
    <xf numFmtId="9" fontId="127" fillId="0" borderId="0" applyBorder="0" applyAlignment="0" applyProtection="0"/>
    <xf numFmtId="0" fontId="128" fillId="0" borderId="0"/>
    <xf numFmtId="217" fontId="129" fillId="0" borderId="0" applyFont="0" applyFill="0" applyBorder="0" applyAlignment="0" applyProtection="0"/>
    <xf numFmtId="218" fontId="14" fillId="0" borderId="0" applyFont="0" applyFill="0" applyBorder="0" applyAlignment="0" applyProtection="0"/>
    <xf numFmtId="0" fontId="130" fillId="0" borderId="0" applyFont="0" applyFill="0" applyBorder="0" applyAlignment="0" applyProtection="0"/>
    <xf numFmtId="0" fontId="130" fillId="0" borderId="0" applyFont="0" applyFill="0" applyBorder="0" applyAlignment="0" applyProtection="0"/>
    <xf numFmtId="42" fontId="14" fillId="0" borderId="0" applyFont="0" applyFill="0" applyBorder="0" applyAlignment="0" applyProtection="0"/>
    <xf numFmtId="44" fontId="14" fillId="0" borderId="0" applyFont="0" applyFill="0" applyBorder="0" applyAlignment="0" applyProtection="0"/>
    <xf numFmtId="0" fontId="131" fillId="0" borderId="0"/>
    <xf numFmtId="0" fontId="93" fillId="0" borderId="0"/>
    <xf numFmtId="183" fontId="132" fillId="0" borderId="0" applyFont="0" applyFill="0" applyBorder="0" applyAlignment="0" applyProtection="0"/>
    <xf numFmtId="164" fontId="37" fillId="0" borderId="0" applyFont="0" applyFill="0" applyBorder="0" applyAlignment="0" applyProtection="0"/>
    <xf numFmtId="165" fontId="37" fillId="0" borderId="0" applyFont="0" applyFill="0" applyBorder="0" applyAlignment="0" applyProtection="0"/>
    <xf numFmtId="0" fontId="132" fillId="0" borderId="0"/>
    <xf numFmtId="182" fontId="14" fillId="0" borderId="0" applyFont="0" applyFill="0" applyBorder="0" applyAlignment="0" applyProtection="0"/>
    <xf numFmtId="181" fontId="14" fillId="0" borderId="0" applyFont="0" applyFill="0" applyBorder="0" applyAlignment="0" applyProtection="0"/>
    <xf numFmtId="0" fontId="133" fillId="0" borderId="0"/>
    <xf numFmtId="169" fontId="37" fillId="0" borderId="0" applyFont="0" applyFill="0" applyBorder="0" applyAlignment="0" applyProtection="0"/>
    <xf numFmtId="201" fontId="39" fillId="0" borderId="0" applyFont="0" applyFill="0" applyBorder="0" applyAlignment="0" applyProtection="0"/>
    <xf numFmtId="200" fontId="37" fillId="0" borderId="0" applyFont="0" applyFill="0" applyBorder="0" applyAlignment="0" applyProtection="0"/>
    <xf numFmtId="44" fontId="14" fillId="0" borderId="0" applyFont="0" applyFill="0" applyBorder="0" applyAlignment="0" applyProtection="0"/>
    <xf numFmtId="42" fontId="14" fillId="0" borderId="0" applyFont="0" applyFill="0" applyBorder="0" applyAlignment="0" applyProtection="0"/>
    <xf numFmtId="0" fontId="134" fillId="0" borderId="0" applyNumberFormat="0" applyFill="0" applyBorder="0" applyAlignment="0" applyProtection="0"/>
    <xf numFmtId="0" fontId="135" fillId="0" borderId="31" applyNumberFormat="0" applyFill="0" applyAlignment="0" applyProtection="0"/>
    <xf numFmtId="0" fontId="136" fillId="0" borderId="32" applyNumberFormat="0" applyFill="0" applyAlignment="0" applyProtection="0"/>
    <xf numFmtId="0" fontId="137" fillId="0" borderId="33" applyNumberFormat="0" applyFill="0" applyAlignment="0" applyProtection="0"/>
    <xf numFmtId="0" fontId="137" fillId="0" borderId="0" applyNumberFormat="0" applyFill="0" applyBorder="0" applyAlignment="0" applyProtection="0"/>
    <xf numFmtId="0" fontId="138" fillId="43" borderId="0" applyNumberFormat="0" applyBorder="0" applyAlignment="0" applyProtection="0"/>
    <xf numFmtId="0" fontId="139" fillId="44" borderId="0" applyNumberFormat="0" applyBorder="0" applyAlignment="0" applyProtection="0"/>
    <xf numFmtId="0" fontId="140" fillId="45" borderId="0" applyNumberFormat="0" applyBorder="0" applyAlignment="0" applyProtection="0"/>
    <xf numFmtId="0" fontId="141" fillId="46" borderId="34" applyNumberFormat="0" applyAlignment="0" applyProtection="0"/>
    <xf numFmtId="0" fontId="142" fillId="47" borderId="35" applyNumberFormat="0" applyAlignment="0" applyProtection="0"/>
    <xf numFmtId="0" fontId="143" fillId="47" borderId="34" applyNumberFormat="0" applyAlignment="0" applyProtection="0"/>
    <xf numFmtId="0" fontId="144" fillId="0" borderId="36" applyNumberFormat="0" applyFill="0" applyAlignment="0" applyProtection="0"/>
    <xf numFmtId="0" fontId="145" fillId="48" borderId="37" applyNumberFormat="0" applyAlignment="0" applyProtection="0"/>
    <xf numFmtId="0" fontId="30" fillId="0" borderId="0" applyNumberFormat="0" applyFill="0" applyBorder="0" applyAlignment="0" applyProtection="0"/>
    <xf numFmtId="0" fontId="146" fillId="0" borderId="0" applyNumberFormat="0" applyFill="0" applyBorder="0" applyAlignment="0" applyProtection="0"/>
    <xf numFmtId="0" fontId="25" fillId="0" borderId="38" applyNumberFormat="0" applyFill="0" applyAlignment="0" applyProtection="0"/>
    <xf numFmtId="0" fontId="147" fillId="49"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47" fillId="50" borderId="0" applyNumberFormat="0" applyBorder="0" applyAlignment="0" applyProtection="0"/>
    <xf numFmtId="0" fontId="147" fillId="51"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47" fillId="52" borderId="0" applyNumberFormat="0" applyBorder="0" applyAlignment="0" applyProtection="0"/>
    <xf numFmtId="0" fontId="147" fillId="53"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47" fillId="54" borderId="0" applyNumberFormat="0" applyBorder="0" applyAlignment="0" applyProtection="0"/>
    <xf numFmtId="0" fontId="147" fillId="55"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47" fillId="56" borderId="0" applyNumberFormat="0" applyBorder="0" applyAlignment="0" applyProtection="0"/>
    <xf numFmtId="0" fontId="147" fillId="57"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47" fillId="58" borderId="0" applyNumberFormat="0" applyBorder="0" applyAlignment="0" applyProtection="0"/>
    <xf numFmtId="0" fontId="147" fillId="59"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47" fillId="60" borderId="0" applyNumberFormat="0" applyBorder="0" applyAlignment="0" applyProtection="0"/>
    <xf numFmtId="0" fontId="98" fillId="0" borderId="0">
      <alignment vertical="top"/>
    </xf>
    <xf numFmtId="0" fontId="11" fillId="3" borderId="7" applyNumberFormat="0" applyFont="0" applyAlignment="0" applyProtection="0"/>
    <xf numFmtId="0" fontId="10" fillId="0" borderId="0"/>
    <xf numFmtId="43" fontId="10" fillId="0" borderId="0" applyFont="0" applyFill="0" applyBorder="0" applyAlignment="0" applyProtection="0"/>
    <xf numFmtId="0" fontId="98" fillId="0" borderId="0">
      <alignment vertical="top"/>
    </xf>
    <xf numFmtId="0" fontId="10" fillId="4"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15" borderId="0" applyNumberFormat="0" applyBorder="0" applyAlignment="0" applyProtection="0"/>
    <xf numFmtId="0" fontId="10" fillId="3" borderId="7" applyNumberFormat="0" applyFont="0" applyAlignment="0" applyProtection="0"/>
    <xf numFmtId="0" fontId="98" fillId="0" borderId="0">
      <alignment vertical="top"/>
    </xf>
    <xf numFmtId="0" fontId="98"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98" fillId="0" borderId="0">
      <alignment vertical="top"/>
    </xf>
    <xf numFmtId="0" fontId="98"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8"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8" fillId="0" borderId="0">
      <alignment vertical="top"/>
    </xf>
    <xf numFmtId="0" fontId="98"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98" fillId="0" borderId="0">
      <alignment vertical="top"/>
    </xf>
    <xf numFmtId="0" fontId="98"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4" fillId="0" borderId="0"/>
    <xf numFmtId="0" fontId="148" fillId="0" borderId="0" applyNumberFormat="0" applyFill="0" applyBorder="0" applyAlignment="0" applyProtection="0"/>
    <xf numFmtId="0" fontId="158"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159" fillId="0" borderId="0" applyNumberFormat="0" applyFill="0" applyBorder="0" applyAlignment="0" applyProtection="0"/>
    <xf numFmtId="0" fontId="158" fillId="0" borderId="0">
      <alignment vertical="top"/>
    </xf>
    <xf numFmtId="0" fontId="2" fillId="0" borderId="0"/>
    <xf numFmtId="165" fontId="2" fillId="0" borderId="0" applyFont="0" applyFill="0" applyBorder="0" applyAlignment="0" applyProtection="0"/>
    <xf numFmtId="0" fontId="1" fillId="0" borderId="0"/>
    <xf numFmtId="165" fontId="1" fillId="0" borderId="0" applyFont="0" applyFill="0" applyBorder="0" applyAlignment="0" applyProtection="0"/>
  </cellStyleXfs>
  <cellXfs count="518">
    <xf numFmtId="0" fontId="0" fillId="0" borderId="0" xfId="0"/>
    <xf numFmtId="0" fontId="18" fillId="2" borderId="0" xfId="0" applyFont="1" applyFill="1"/>
    <xf numFmtId="10" fontId="18" fillId="2" borderId="1" xfId="30" applyNumberFormat="1" applyFont="1" applyFill="1" applyBorder="1" applyAlignment="1">
      <alignment horizontal="left" vertical="center" wrapText="1"/>
    </xf>
    <xf numFmtId="49" fontId="18" fillId="2" borderId="1" xfId="30" applyNumberFormat="1" applyFont="1" applyFill="1" applyBorder="1" applyAlignment="1">
      <alignment horizontal="center" vertical="center" wrapText="1"/>
    </xf>
    <xf numFmtId="49" fontId="18" fillId="2" borderId="1" xfId="30" applyNumberFormat="1" applyFont="1" applyFill="1" applyBorder="1" applyAlignment="1">
      <alignment horizontal="left" vertical="center" wrapText="1"/>
    </xf>
    <xf numFmtId="14" fontId="17" fillId="2" borderId="1" xfId="30" applyNumberFormat="1" applyFont="1" applyFill="1" applyBorder="1" applyAlignment="1">
      <alignment horizontal="left" vertical="center" wrapText="1"/>
    </xf>
    <xf numFmtId="10" fontId="17" fillId="2" borderId="1" xfId="30" applyNumberFormat="1" applyFont="1" applyFill="1" applyBorder="1" applyAlignment="1">
      <alignment horizontal="left" vertical="center" wrapText="1"/>
    </xf>
    <xf numFmtId="0" fontId="22" fillId="2" borderId="0" xfId="0" applyFont="1" applyFill="1" applyAlignment="1">
      <alignment horizontal="center" vertical="center"/>
    </xf>
    <xf numFmtId="0" fontId="23" fillId="2" borderId="0" xfId="0" applyFont="1" applyFill="1" applyAlignment="1">
      <alignment vertical="center"/>
    </xf>
    <xf numFmtId="49" fontId="18" fillId="2" borderId="1" xfId="49" applyNumberFormat="1" applyFont="1" applyFill="1" applyBorder="1" applyAlignment="1">
      <alignment horizontal="center" vertical="center" wrapText="1"/>
    </xf>
    <xf numFmtId="49" fontId="18" fillId="2" borderId="1" xfId="49" applyNumberFormat="1" applyFont="1" applyFill="1" applyBorder="1" applyAlignment="1">
      <alignment horizontal="left" vertical="center" wrapText="1"/>
    </xf>
    <xf numFmtId="0" fontId="17" fillId="2" borderId="0" xfId="43" applyFont="1" applyFill="1" applyAlignment="1">
      <alignment vertical="center"/>
    </xf>
    <xf numFmtId="15" fontId="18" fillId="2" borderId="0" xfId="48" applyNumberFormat="1" applyFont="1" applyFill="1" applyAlignment="1">
      <alignment horizontal="left" vertical="center" wrapText="1"/>
    </xf>
    <xf numFmtId="49" fontId="18" fillId="2" borderId="1" xfId="19" applyNumberFormat="1" applyFont="1" applyFill="1" applyBorder="1" applyAlignment="1">
      <alignment horizontal="left" vertical="center" wrapText="1"/>
    </xf>
    <xf numFmtId="49" fontId="17" fillId="2" borderId="1" xfId="19" applyNumberFormat="1" applyFont="1" applyFill="1" applyBorder="1" applyAlignment="1">
      <alignment horizontal="left" vertical="center" wrapText="1"/>
    </xf>
    <xf numFmtId="0" fontId="16" fillId="2" borderId="0" xfId="0" applyFont="1" applyFill="1" applyAlignment="1">
      <alignment horizontal="center" vertical="center"/>
    </xf>
    <xf numFmtId="0" fontId="16" fillId="2" borderId="0" xfId="48" applyFont="1" applyFill="1" applyAlignment="1">
      <alignment horizontal="center" vertical="center"/>
    </xf>
    <xf numFmtId="0" fontId="18" fillId="2" borderId="0" xfId="48" applyFont="1" applyFill="1" applyAlignment="1">
      <alignment horizontal="left" vertical="center" wrapText="1"/>
    </xf>
    <xf numFmtId="0" fontId="14" fillId="2" borderId="0" xfId="0" applyFont="1" applyFill="1"/>
    <xf numFmtId="0" fontId="17" fillId="2" borderId="0" xfId="0" applyFont="1" applyFill="1"/>
    <xf numFmtId="166" fontId="18" fillId="2" borderId="0" xfId="1" applyNumberFormat="1" applyFont="1" applyFill="1" applyBorder="1">
      <protection locked="0"/>
    </xf>
    <xf numFmtId="166" fontId="17" fillId="2" borderId="0" xfId="1" applyNumberFormat="1" applyFont="1" applyFill="1" applyBorder="1">
      <protection locked="0"/>
    </xf>
    <xf numFmtId="0" fontId="18" fillId="2" borderId="2" xfId="0" applyFont="1" applyFill="1" applyBorder="1"/>
    <xf numFmtId="166" fontId="18" fillId="2" borderId="2" xfId="1" applyNumberFormat="1" applyFont="1" applyFill="1" applyBorder="1">
      <protection locked="0"/>
    </xf>
    <xf numFmtId="0" fontId="27" fillId="2" borderId="0" xfId="30" applyFont="1" applyFill="1" applyAlignment="1">
      <alignment horizontal="center"/>
    </xf>
    <xf numFmtId="0" fontId="27" fillId="2" borderId="0" xfId="30" applyFont="1" applyFill="1"/>
    <xf numFmtId="0" fontId="18" fillId="2" borderId="0" xfId="30" applyFont="1" applyFill="1"/>
    <xf numFmtId="166" fontId="18" fillId="2" borderId="0" xfId="1" applyNumberFormat="1" applyFont="1" applyFill="1">
      <protection locked="0"/>
    </xf>
    <xf numFmtId="166" fontId="17" fillId="2" borderId="0" xfId="1" applyNumberFormat="1" applyFont="1" applyFill="1">
      <protection locked="0"/>
    </xf>
    <xf numFmtId="0" fontId="16" fillId="2" borderId="0" xfId="0" applyFont="1" applyFill="1"/>
    <xf numFmtId="166" fontId="16" fillId="2" borderId="0" xfId="1" applyNumberFormat="1" applyFont="1" applyFill="1">
      <protection locked="0"/>
    </xf>
    <xf numFmtId="0" fontId="17" fillId="2" borderId="1" xfId="19" applyFont="1" applyFill="1" applyBorder="1" applyAlignment="1">
      <alignment horizontal="center" vertical="center" wrapText="1"/>
    </xf>
    <xf numFmtId="0" fontId="17" fillId="2" borderId="3" xfId="19" applyFont="1" applyFill="1" applyBorder="1" applyAlignment="1">
      <alignment horizontal="center" vertical="center" wrapText="1"/>
    </xf>
    <xf numFmtId="0" fontId="17" fillId="2" borderId="6" xfId="19" applyFont="1" applyFill="1" applyBorder="1" applyAlignment="1">
      <alignment horizontal="center" vertical="center" wrapText="1"/>
    </xf>
    <xf numFmtId="0" fontId="17" fillId="2" borderId="6" xfId="19" applyFont="1" applyFill="1" applyBorder="1" applyAlignment="1">
      <alignment horizontal="left" vertical="center" wrapText="1"/>
    </xf>
    <xf numFmtId="166" fontId="62" fillId="2" borderId="0" xfId="6" applyNumberFormat="1" applyFont="1" applyFill="1" applyAlignment="1" applyProtection="1">
      <alignment horizontal="center" vertical="center"/>
      <protection locked="0"/>
    </xf>
    <xf numFmtId="0" fontId="18" fillId="2" borderId="0" xfId="43" applyFont="1" applyFill="1" applyAlignment="1">
      <alignment vertical="center"/>
    </xf>
    <xf numFmtId="0" fontId="16" fillId="2" borderId="0" xfId="43" applyFont="1" applyFill="1" applyAlignment="1">
      <alignment vertical="center"/>
    </xf>
    <xf numFmtId="0" fontId="17" fillId="2" borderId="8" xfId="43" applyFont="1" applyFill="1" applyBorder="1" applyAlignment="1">
      <alignment vertical="center"/>
    </xf>
    <xf numFmtId="0" fontId="17" fillId="2" borderId="8" xfId="43" applyFont="1" applyFill="1" applyBorder="1" applyAlignment="1">
      <alignment horizontal="right" vertical="center"/>
    </xf>
    <xf numFmtId="0" fontId="17" fillId="2" borderId="0" xfId="43" applyFont="1" applyFill="1" applyAlignment="1">
      <alignment horizontal="right" vertical="center"/>
    </xf>
    <xf numFmtId="166" fontId="17" fillId="2" borderId="0" xfId="237" applyNumberFormat="1" applyFont="1" applyFill="1" applyBorder="1" applyAlignment="1">
      <alignment horizontal="right" vertical="center"/>
    </xf>
    <xf numFmtId="0" fontId="17" fillId="2" borderId="0" xfId="422" applyFont="1" applyFill="1" applyAlignment="1">
      <alignment horizontal="right" vertical="center"/>
    </xf>
    <xf numFmtId="166" fontId="17" fillId="2" borderId="0" xfId="237" applyNumberFormat="1" applyFont="1" applyFill="1" applyAlignment="1">
      <alignment horizontal="right" vertical="center"/>
    </xf>
    <xf numFmtId="0" fontId="18" fillId="2" borderId="0" xfId="422" applyFont="1" applyFill="1" applyAlignment="1">
      <alignment horizontal="right" vertical="center"/>
    </xf>
    <xf numFmtId="0" fontId="18" fillId="2" borderId="0" xfId="422" applyFont="1" applyFill="1" applyAlignment="1">
      <alignment vertical="center"/>
    </xf>
    <xf numFmtId="166" fontId="17" fillId="2" borderId="0" xfId="237" applyNumberFormat="1" applyFont="1" applyFill="1" applyAlignment="1">
      <alignment horizontal="center" wrapText="1"/>
    </xf>
    <xf numFmtId="0" fontId="17" fillId="2" borderId="0" xfId="48" applyFont="1" applyFill="1" applyAlignment="1">
      <alignment horizontal="center" wrapText="1"/>
    </xf>
    <xf numFmtId="0" fontId="18" fillId="2" borderId="0" xfId="48" applyFont="1" applyFill="1"/>
    <xf numFmtId="166" fontId="18" fillId="2" borderId="0" xfId="237" applyNumberFormat="1" applyFont="1" applyFill="1" applyAlignment="1">
      <alignment horizontal="center" wrapText="1"/>
    </xf>
    <xf numFmtId="0" fontId="18" fillId="2" borderId="0" xfId="48" applyFont="1" applyFill="1" applyAlignment="1">
      <alignment horizontal="center" wrapText="1"/>
    </xf>
    <xf numFmtId="166" fontId="17" fillId="2" borderId="0" xfId="237" applyNumberFormat="1" applyFont="1" applyFill="1" applyAlignment="1">
      <alignment horizontal="center" vertical="center" wrapText="1"/>
    </xf>
    <xf numFmtId="0" fontId="17" fillId="2" borderId="0" xfId="48" applyFont="1" applyFill="1" applyAlignment="1">
      <alignment horizontal="center" vertical="center" wrapText="1"/>
    </xf>
    <xf numFmtId="166" fontId="16" fillId="2" borderId="0" xfId="237" applyNumberFormat="1" applyFont="1" applyFill="1" applyAlignment="1">
      <alignment horizontal="center" vertical="center"/>
    </xf>
    <xf numFmtId="0" fontId="16" fillId="2" borderId="0" xfId="48" applyFont="1" applyFill="1" applyAlignment="1">
      <alignment horizontal="right" vertical="center"/>
    </xf>
    <xf numFmtId="166" fontId="17" fillId="2" borderId="0" xfId="237"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166" fontId="18" fillId="2" borderId="0" xfId="237" applyNumberFormat="1" applyFont="1" applyFill="1" applyAlignment="1">
      <alignment horizontal="left" vertical="center" wrapText="1"/>
    </xf>
    <xf numFmtId="3" fontId="18" fillId="2" borderId="0" xfId="496" applyNumberFormat="1" applyFont="1" applyFill="1" applyAlignment="1">
      <alignment horizontal="left" vertical="center" wrapText="1"/>
    </xf>
    <xf numFmtId="166" fontId="18" fillId="2" borderId="0" xfId="237" applyNumberFormat="1" applyFont="1" applyFill="1" applyAlignment="1">
      <alignment horizontal="left" wrapText="1"/>
    </xf>
    <xf numFmtId="0" fontId="18" fillId="2" borderId="0" xfId="48" applyFont="1" applyFill="1" applyAlignment="1">
      <alignment horizontal="right" vertical="center"/>
    </xf>
    <xf numFmtId="166" fontId="18" fillId="2" borderId="0" xfId="237" applyNumberFormat="1" applyFont="1" applyFill="1" applyAlignment="1">
      <alignment horizontal="right"/>
    </xf>
    <xf numFmtId="0" fontId="18" fillId="2" borderId="0" xfId="48" applyFont="1" applyFill="1" applyAlignment="1">
      <alignment horizontal="right"/>
    </xf>
    <xf numFmtId="0" fontId="17" fillId="2" borderId="0" xfId="48" applyFont="1" applyFill="1" applyAlignment="1">
      <alignment vertical="center"/>
    </xf>
    <xf numFmtId="166" fontId="17" fillId="2" borderId="0" xfId="237" applyNumberFormat="1" applyFont="1" applyFill="1" applyBorder="1" applyAlignment="1">
      <alignment horizontal="left" vertical="center"/>
    </xf>
    <xf numFmtId="0" fontId="17" fillId="2" borderId="0" xfId="48" applyFont="1" applyFill="1" applyAlignment="1">
      <alignment horizontal="left" vertical="center"/>
    </xf>
    <xf numFmtId="166" fontId="17" fillId="2" borderId="0" xfId="237" applyNumberFormat="1" applyFont="1" applyFill="1" applyBorder="1" applyAlignment="1" applyProtection="1">
      <alignment horizontal="center" vertical="center" wrapText="1"/>
    </xf>
    <xf numFmtId="0" fontId="17" fillId="2" borderId="0" xfId="19" applyFont="1" applyFill="1" applyAlignment="1">
      <alignment horizontal="center" vertical="center" wrapText="1"/>
    </xf>
    <xf numFmtId="0" fontId="17" fillId="2" borderId="1" xfId="48" applyFont="1" applyFill="1" applyBorder="1" applyAlignment="1">
      <alignment horizontal="center" vertical="center" wrapText="1"/>
    </xf>
    <xf numFmtId="0" fontId="17" fillId="2" borderId="1" xfId="48" applyFont="1" applyFill="1" applyBorder="1" applyAlignment="1">
      <alignment horizontal="left" vertical="center" wrapText="1"/>
    </xf>
    <xf numFmtId="3" fontId="17" fillId="2" borderId="1" xfId="48" applyNumberFormat="1" applyFont="1" applyFill="1" applyBorder="1" applyAlignment="1">
      <alignment horizontal="right" vertical="center" wrapText="1"/>
    </xf>
    <xf numFmtId="0" fontId="17" fillId="2" borderId="3" xfId="48" applyFont="1" applyFill="1" applyBorder="1" applyAlignment="1">
      <alignment horizontal="left" vertical="center" wrapText="1"/>
    </xf>
    <xf numFmtId="3" fontId="17" fillId="2" borderId="3" xfId="48" applyNumberFormat="1" applyFont="1" applyFill="1" applyBorder="1" applyAlignment="1">
      <alignment horizontal="center" vertical="center" wrapText="1"/>
    </xf>
    <xf numFmtId="0" fontId="17" fillId="2" borderId="0" xfId="48" applyFont="1" applyFill="1" applyAlignment="1">
      <alignment horizontal="left" vertical="center" wrapText="1"/>
    </xf>
    <xf numFmtId="0" fontId="18" fillId="2" borderId="1" xfId="48" applyFont="1" applyFill="1" applyBorder="1" applyAlignment="1">
      <alignment horizontal="left" vertical="center" wrapText="1"/>
    </xf>
    <xf numFmtId="0" fontId="17" fillId="2" borderId="1" xfId="48" applyFont="1" applyFill="1" applyBorder="1" applyAlignment="1">
      <alignment horizontal="right" vertical="center" wrapText="1"/>
    </xf>
    <xf numFmtId="0" fontId="17" fillId="2" borderId="3" xfId="48" applyFont="1" applyFill="1" applyBorder="1" applyAlignment="1">
      <alignment horizontal="right" vertical="center" wrapText="1"/>
    </xf>
    <xf numFmtId="166" fontId="17" fillId="2" borderId="3" xfId="48" applyNumberFormat="1" applyFont="1" applyFill="1" applyBorder="1" applyAlignment="1">
      <alignment horizontal="right" vertical="center" wrapText="1"/>
    </xf>
    <xf numFmtId="0" fontId="27" fillId="2" borderId="0" xfId="48" applyFont="1" applyFill="1"/>
    <xf numFmtId="3" fontId="17" fillId="2" borderId="3" xfId="48" applyNumberFormat="1" applyFont="1" applyFill="1" applyBorder="1" applyAlignment="1">
      <alignment horizontal="right" vertical="center" wrapText="1"/>
    </xf>
    <xf numFmtId="0" fontId="27" fillId="2" borderId="0" xfId="48" applyFont="1" applyFill="1" applyAlignment="1">
      <alignment horizontal="right"/>
    </xf>
    <xf numFmtId="166" fontId="17" fillId="2" borderId="1" xfId="237" applyNumberFormat="1" applyFont="1" applyFill="1" applyBorder="1" applyAlignment="1" applyProtection="1">
      <alignment horizontal="right" vertical="center" wrapText="1"/>
    </xf>
    <xf numFmtId="166" fontId="17" fillId="2" borderId="3" xfId="237" applyNumberFormat="1" applyFont="1" applyFill="1" applyBorder="1" applyAlignment="1" applyProtection="1">
      <alignment horizontal="right" vertical="center" wrapText="1"/>
    </xf>
    <xf numFmtId="166" fontId="18" fillId="2" borderId="1" xfId="237" applyNumberFormat="1" applyFont="1" applyFill="1" applyBorder="1" applyAlignment="1" applyProtection="1">
      <alignment horizontal="right" vertical="center" wrapText="1"/>
      <protection locked="0"/>
    </xf>
    <xf numFmtId="166" fontId="18" fillId="2" borderId="3" xfId="237" applyNumberFormat="1" applyFont="1" applyFill="1" applyBorder="1" applyAlignment="1" applyProtection="1">
      <alignment horizontal="right" vertical="center" wrapText="1"/>
      <protection locked="0"/>
    </xf>
    <xf numFmtId="166" fontId="18" fillId="2" borderId="3" xfId="48" applyNumberFormat="1" applyFont="1" applyFill="1" applyBorder="1" applyAlignment="1">
      <alignment horizontal="right" vertical="center" wrapText="1"/>
    </xf>
    <xf numFmtId="166" fontId="17" fillId="2" borderId="1" xfId="48" applyNumberFormat="1" applyFont="1" applyFill="1" applyBorder="1" applyAlignment="1">
      <alignment horizontal="right" vertical="center" wrapText="1"/>
    </xf>
    <xf numFmtId="0" fontId="28" fillId="2" borderId="0" xfId="48" applyFont="1" applyFill="1"/>
    <xf numFmtId="0" fontId="18" fillId="2" borderId="1" xfId="48" applyFont="1" applyFill="1" applyBorder="1" applyAlignment="1">
      <alignment horizontal="right" vertical="center" wrapText="1"/>
    </xf>
    <xf numFmtId="0" fontId="18" fillId="2" borderId="3" xfId="48" applyFont="1" applyFill="1" applyBorder="1" applyAlignment="1">
      <alignment horizontal="right" vertical="center" wrapText="1"/>
    </xf>
    <xf numFmtId="166" fontId="18" fillId="2" borderId="3" xfId="237" applyNumberFormat="1" applyFont="1" applyFill="1" applyBorder="1" applyAlignment="1" applyProtection="1">
      <alignment horizontal="right" vertical="center" wrapText="1"/>
    </xf>
    <xf numFmtId="166" fontId="27" fillId="2" borderId="0" xfId="48" applyNumberFormat="1" applyFont="1" applyFill="1"/>
    <xf numFmtId="0" fontId="17" fillId="2" borderId="1" xfId="19" applyFont="1" applyFill="1" applyBorder="1" applyAlignment="1">
      <alignment horizontal="left" vertical="center" wrapText="1"/>
    </xf>
    <xf numFmtId="3" fontId="17" fillId="2" borderId="1" xfId="19" applyNumberFormat="1" applyFont="1" applyFill="1" applyBorder="1" applyAlignment="1">
      <alignment horizontal="right" vertical="center" wrapText="1"/>
    </xf>
    <xf numFmtId="0" fontId="17" fillId="2" borderId="1" xfId="19" applyFont="1" applyFill="1" applyBorder="1" applyAlignment="1">
      <alignment horizontal="right" vertical="center" wrapText="1"/>
    </xf>
    <xf numFmtId="0" fontId="17" fillId="2" borderId="3" xfId="19" applyFont="1" applyFill="1" applyBorder="1" applyAlignment="1">
      <alignment horizontal="right" vertical="center" wrapText="1"/>
    </xf>
    <xf numFmtId="3" fontId="17" fillId="2" borderId="3" xfId="19" applyNumberFormat="1" applyFont="1" applyFill="1" applyBorder="1" applyAlignment="1">
      <alignment horizontal="right" vertical="center" wrapText="1"/>
    </xf>
    <xf numFmtId="166" fontId="17" fillId="2" borderId="0" xfId="237" applyNumberFormat="1" applyFont="1" applyFill="1" applyBorder="1" applyAlignment="1" applyProtection="1">
      <alignment horizontal="left" vertical="center" wrapText="1"/>
    </xf>
    <xf numFmtId="0" fontId="17" fillId="2" borderId="0" xfId="19" applyFont="1" applyFill="1" applyAlignment="1">
      <alignment horizontal="left" vertical="center" wrapText="1"/>
    </xf>
    <xf numFmtId="166" fontId="18" fillId="2" borderId="0" xfId="237" applyNumberFormat="1" applyFont="1" applyFill="1"/>
    <xf numFmtId="0" fontId="17" fillId="2" borderId="0" xfId="417" applyFont="1" applyFill="1" applyAlignment="1">
      <alignment vertical="center"/>
    </xf>
    <xf numFmtId="0" fontId="17" fillId="2" borderId="0" xfId="48" applyFont="1" applyFill="1" applyAlignment="1">
      <alignment horizontal="left"/>
    </xf>
    <xf numFmtId="0" fontId="17" fillId="2" borderId="0" xfId="48" applyFont="1" applyFill="1" applyAlignment="1">
      <alignment horizontal="right"/>
    </xf>
    <xf numFmtId="0" fontId="18" fillId="2" borderId="8" xfId="48" applyFont="1" applyFill="1" applyBorder="1"/>
    <xf numFmtId="166" fontId="17" fillId="2" borderId="8" xfId="1" applyNumberFormat="1" applyFont="1" applyFill="1" applyBorder="1" applyAlignment="1">
      <alignment horizontal="left"/>
      <protection locked="0"/>
    </xf>
    <xf numFmtId="166" fontId="17" fillId="2" borderId="0" xfId="1" applyNumberFormat="1" applyFont="1" applyFill="1" applyBorder="1" applyAlignment="1">
      <alignment horizontal="left"/>
      <protection locked="0"/>
    </xf>
    <xf numFmtId="166" fontId="18" fillId="2" borderId="0" xfId="1" applyNumberFormat="1" applyFont="1" applyFill="1" applyBorder="1" applyAlignment="1">
      <alignment horizontal="left"/>
      <protection locked="0"/>
    </xf>
    <xf numFmtId="3" fontId="18" fillId="2" borderId="0" xfId="496" applyNumberFormat="1" applyFont="1" applyFill="1" applyAlignment="1">
      <alignment vertical="center" wrapText="1"/>
    </xf>
    <xf numFmtId="3" fontId="29" fillId="2" borderId="0" xfId="496" applyNumberFormat="1" applyFont="1" applyFill="1" applyAlignment="1">
      <alignment horizontal="left" vertical="center" wrapText="1"/>
    </xf>
    <xf numFmtId="0" fontId="18" fillId="2" borderId="0" xfId="48" applyFont="1" applyFill="1" applyAlignment="1">
      <alignment vertical="center"/>
    </xf>
    <xf numFmtId="0" fontId="16" fillId="2" borderId="0" xfId="48" applyFont="1" applyFill="1"/>
    <xf numFmtId="166" fontId="17" fillId="2" borderId="1" xfId="237" applyNumberFormat="1" applyFont="1" applyFill="1" applyBorder="1" applyAlignment="1" applyProtection="1">
      <alignment horizontal="center" vertical="center" wrapText="1"/>
    </xf>
    <xf numFmtId="0" fontId="17" fillId="2" borderId="1" xfId="48" applyFont="1" applyFill="1" applyBorder="1" applyAlignment="1">
      <alignment horizontal="center" vertical="center"/>
    </xf>
    <xf numFmtId="166" fontId="17" fillId="2" borderId="1" xfId="237" applyNumberFormat="1" applyFont="1" applyFill="1" applyBorder="1" applyAlignment="1" applyProtection="1">
      <alignment horizontal="left" vertical="center" wrapText="1"/>
    </xf>
    <xf numFmtId="0" fontId="26" fillId="2" borderId="0" xfId="48" applyFont="1" applyFill="1"/>
    <xf numFmtId="0" fontId="18" fillId="2" borderId="1" xfId="48" applyFont="1" applyFill="1" applyBorder="1" applyAlignment="1">
      <alignment horizontal="center" vertical="center"/>
    </xf>
    <xf numFmtId="166" fontId="18" fillId="2" borderId="1" xfId="237" applyNumberFormat="1" applyFont="1" applyFill="1" applyBorder="1" applyAlignment="1" applyProtection="1">
      <alignment horizontal="left" vertical="center" wrapText="1"/>
    </xf>
    <xf numFmtId="0" fontId="17" fillId="2" borderId="0" xfId="417" applyFont="1" applyFill="1" applyAlignment="1">
      <alignment vertical="top"/>
    </xf>
    <xf numFmtId="166" fontId="17" fillId="2" borderId="0" xfId="237" applyNumberFormat="1" applyFont="1" applyFill="1" applyAlignment="1">
      <alignment horizontal="left"/>
    </xf>
    <xf numFmtId="166" fontId="17" fillId="2" borderId="0" xfId="237" applyNumberFormat="1" applyFont="1" applyFill="1" applyAlignment="1"/>
    <xf numFmtId="166" fontId="18" fillId="2" borderId="0" xfId="237" applyNumberFormat="1" applyFont="1" applyFill="1" applyAlignment="1"/>
    <xf numFmtId="166" fontId="17" fillId="2" borderId="0" xfId="237" applyNumberFormat="1" applyFont="1" applyFill="1" applyBorder="1" applyAlignment="1">
      <alignment horizontal="left"/>
    </xf>
    <xf numFmtId="0" fontId="17" fillId="2" borderId="0" xfId="422" applyFont="1" applyFill="1" applyAlignment="1">
      <alignment vertical="center"/>
    </xf>
    <xf numFmtId="43" fontId="18" fillId="2" borderId="0" xfId="237" applyFont="1" applyFill="1"/>
    <xf numFmtId="43" fontId="18" fillId="2" borderId="0" xfId="237" applyFont="1" applyFill="1" applyAlignment="1">
      <alignment vertical="center"/>
    </xf>
    <xf numFmtId="3" fontId="29" fillId="2" borderId="0" xfId="496" applyNumberFormat="1" applyFont="1" applyFill="1" applyAlignment="1">
      <alignment vertical="center" wrapText="1"/>
    </xf>
    <xf numFmtId="0" fontId="16" fillId="2" borderId="0" xfId="48" applyFont="1" applyFill="1" applyAlignment="1">
      <alignment horizontal="right"/>
    </xf>
    <xf numFmtId="166" fontId="18" fillId="2" borderId="0" xfId="48" applyNumberFormat="1" applyFont="1" applyFill="1"/>
    <xf numFmtId="166" fontId="18" fillId="2" borderId="1" xfId="237" applyNumberFormat="1" applyFont="1" applyFill="1" applyBorder="1" applyAlignment="1" applyProtection="1">
      <alignment horizontal="right" vertical="center" wrapText="1"/>
    </xf>
    <xf numFmtId="10" fontId="18" fillId="2" borderId="1" xfId="709" applyNumberFormat="1" applyFont="1" applyFill="1" applyBorder="1" applyAlignment="1" applyProtection="1">
      <alignment horizontal="right" vertical="center" wrapText="1"/>
    </xf>
    <xf numFmtId="43" fontId="27" fillId="2" borderId="0" xfId="237" applyFont="1" applyFill="1"/>
    <xf numFmtId="10" fontId="17" fillId="2" borderId="1" xfId="709" applyNumberFormat="1" applyFont="1" applyFill="1" applyBorder="1" applyAlignment="1" applyProtection="1">
      <alignment horizontal="right" vertical="center" wrapText="1"/>
    </xf>
    <xf numFmtId="0" fontId="17" fillId="2" borderId="0" xfId="48" applyFont="1" applyFill="1" applyAlignment="1">
      <alignment horizontal="center" vertical="center"/>
    </xf>
    <xf numFmtId="49" fontId="17" fillId="2" borderId="0" xfId="19" applyNumberFormat="1" applyFont="1" applyFill="1" applyAlignment="1">
      <alignment horizontal="left" vertical="center" wrapText="1"/>
    </xf>
    <xf numFmtId="166" fontId="17" fillId="2" borderId="0" xfId="237" applyNumberFormat="1" applyFont="1" applyFill="1" applyBorder="1" applyAlignment="1" applyProtection="1">
      <alignment horizontal="right" vertical="center" wrapText="1"/>
    </xf>
    <xf numFmtId="10" fontId="17" fillId="2" borderId="0" xfId="709" applyNumberFormat="1" applyFont="1" applyFill="1" applyBorder="1" applyAlignment="1" applyProtection="1">
      <alignment horizontal="right" vertical="center" wrapText="1"/>
    </xf>
    <xf numFmtId="0" fontId="18" fillId="2" borderId="0" xfId="48" applyFont="1" applyFill="1" applyAlignment="1">
      <alignment horizontal="center"/>
    </xf>
    <xf numFmtId="0" fontId="18" fillId="2" borderId="0" xfId="48" applyFont="1" applyFill="1" applyAlignment="1">
      <alignment wrapText="1"/>
    </xf>
    <xf numFmtId="43" fontId="18" fillId="2" borderId="0" xfId="237" applyFont="1" applyFill="1" applyBorder="1"/>
    <xf numFmtId="0" fontId="18" fillId="2" borderId="1" xfId="49" applyFont="1" applyFill="1" applyBorder="1"/>
    <xf numFmtId="0" fontId="18" fillId="2" borderId="1" xfId="49" applyFont="1" applyFill="1" applyBorder="1" applyAlignment="1">
      <alignment vertical="center" wrapText="1"/>
    </xf>
    <xf numFmtId="0" fontId="18" fillId="2" borderId="1" xfId="49" applyFont="1" applyFill="1" applyBorder="1" applyAlignment="1">
      <alignment horizontal="center" vertical="center" wrapText="1"/>
    </xf>
    <xf numFmtId="0" fontId="18" fillId="2" borderId="1" xfId="49" applyFont="1" applyFill="1" applyBorder="1" applyAlignment="1">
      <alignment horizontal="left" vertical="center" wrapText="1"/>
    </xf>
    <xf numFmtId="0" fontId="18" fillId="2" borderId="0" xfId="49" applyFont="1" applyFill="1" applyAlignment="1">
      <alignment horizontal="center"/>
    </xf>
    <xf numFmtId="0" fontId="18" fillId="2" borderId="0" xfId="49" applyFont="1" applyFill="1"/>
    <xf numFmtId="166" fontId="17" fillId="2" borderId="0" xfId="50" applyNumberFormat="1" applyFont="1" applyFill="1" applyAlignment="1">
      <alignment horizontal="right"/>
      <protection locked="0"/>
    </xf>
    <xf numFmtId="166" fontId="16" fillId="2" borderId="0" xfId="50" applyNumberFormat="1" applyFont="1" applyFill="1" applyAlignment="1">
      <alignment horizontal="right"/>
      <protection locked="0"/>
    </xf>
    <xf numFmtId="0" fontId="27" fillId="2" borderId="0" xfId="49" applyFont="1" applyFill="1"/>
    <xf numFmtId="166" fontId="18" fillId="2" borderId="0" xfId="50" applyNumberFormat="1" applyFont="1" applyFill="1" applyAlignment="1">
      <alignment horizontal="right"/>
      <protection locked="0"/>
    </xf>
    <xf numFmtId="166" fontId="18" fillId="2" borderId="0" xfId="50" applyNumberFormat="1" applyFont="1" applyFill="1" applyBorder="1" applyAlignment="1">
      <alignment horizontal="right"/>
      <protection locked="0"/>
    </xf>
    <xf numFmtId="0" fontId="17" fillId="2" borderId="8" xfId="48" applyFont="1" applyFill="1" applyBorder="1"/>
    <xf numFmtId="0" fontId="17" fillId="2" borderId="1" xfId="49" applyFont="1" applyFill="1" applyBorder="1" applyAlignment="1">
      <alignment horizontal="center" vertical="center" wrapText="1"/>
    </xf>
    <xf numFmtId="0" fontId="27" fillId="2" borderId="0" xfId="49" applyFont="1" applyFill="1" applyAlignment="1">
      <alignment horizontal="center"/>
    </xf>
    <xf numFmtId="0" fontId="18" fillId="2" borderId="1" xfId="30" applyFont="1" applyFill="1" applyBorder="1"/>
    <xf numFmtId="0" fontId="18" fillId="2" borderId="1" xfId="30" applyFont="1" applyFill="1" applyBorder="1" applyAlignment="1">
      <alignment vertical="center" wrapText="1"/>
    </xf>
    <xf numFmtId="41" fontId="18" fillId="2" borderId="1" xfId="30" applyNumberFormat="1" applyFont="1" applyFill="1" applyBorder="1" applyAlignment="1">
      <alignment vertical="center" wrapText="1"/>
    </xf>
    <xf numFmtId="10" fontId="18" fillId="2" borderId="1" xfId="30" applyNumberFormat="1" applyFont="1" applyFill="1" applyBorder="1"/>
    <xf numFmtId="0" fontId="18" fillId="2" borderId="1" xfId="30" applyFont="1" applyFill="1" applyBorder="1" applyAlignment="1">
      <alignment horizontal="center" vertical="center" wrapText="1"/>
    </xf>
    <xf numFmtId="0" fontId="18" fillId="2" borderId="1" xfId="30" applyFont="1" applyFill="1" applyBorder="1" applyAlignment="1">
      <alignment horizontal="right" vertical="center" wrapText="1"/>
    </xf>
    <xf numFmtId="0" fontId="18" fillId="2" borderId="0" xfId="30" applyFont="1" applyFill="1" applyAlignment="1">
      <alignment horizontal="center"/>
    </xf>
    <xf numFmtId="0" fontId="27" fillId="2" borderId="2" xfId="30" applyFont="1" applyFill="1" applyBorder="1"/>
    <xf numFmtId="0" fontId="17" fillId="2" borderId="1" xfId="30" applyFont="1" applyFill="1" applyBorder="1" applyAlignment="1">
      <alignment horizontal="center" vertical="center" wrapText="1"/>
    </xf>
    <xf numFmtId="0" fontId="14" fillId="2" borderId="1" xfId="0" applyFont="1" applyFill="1" applyBorder="1"/>
    <xf numFmtId="43" fontId="14" fillId="2" borderId="1" xfId="1" applyFont="1" applyFill="1" applyBorder="1">
      <protection locked="0"/>
    </xf>
    <xf numFmtId="0" fontId="20" fillId="2" borderId="0" xfId="0" applyFont="1" applyFill="1"/>
    <xf numFmtId="49" fontId="21" fillId="2" borderId="1" xfId="37" applyNumberFormat="1" applyFont="1" applyFill="1" applyBorder="1" applyAlignment="1">
      <alignment horizontal="center" vertical="center" wrapText="1"/>
    </xf>
    <xf numFmtId="0" fontId="14" fillId="2" borderId="0" xfId="0" applyFont="1" applyFill="1" applyAlignment="1">
      <alignment wrapText="1"/>
    </xf>
    <xf numFmtId="0" fontId="20" fillId="0" borderId="0" xfId="963" applyFont="1"/>
    <xf numFmtId="0" fontId="150" fillId="0" borderId="0" xfId="963" applyFont="1"/>
    <xf numFmtId="0" fontId="151" fillId="0" borderId="0" xfId="963" applyFont="1"/>
    <xf numFmtId="0" fontId="152" fillId="0" borderId="0" xfId="963" applyFont="1"/>
    <xf numFmtId="0" fontId="20" fillId="0" borderId="0" xfId="963" applyFont="1" applyAlignment="1">
      <alignment horizontal="right" vertical="center"/>
    </xf>
    <xf numFmtId="0" fontId="20" fillId="0" borderId="1" xfId="963" applyFont="1" applyBorder="1" applyAlignment="1" applyProtection="1">
      <alignment horizontal="left"/>
      <protection locked="0"/>
    </xf>
    <xf numFmtId="0" fontId="153" fillId="0" borderId="0" xfId="963" applyFont="1" applyAlignment="1">
      <alignment horizontal="right" vertical="center"/>
    </xf>
    <xf numFmtId="0" fontId="153" fillId="0" borderId="0" xfId="963" applyFont="1" applyAlignment="1">
      <alignment horizontal="left" vertical="center"/>
    </xf>
    <xf numFmtId="0" fontId="20" fillId="0" borderId="0" xfId="963" applyFont="1" applyAlignment="1">
      <alignment horizontal="left" vertical="center"/>
    </xf>
    <xf numFmtId="0" fontId="153" fillId="0" borderId="0" xfId="963" applyFont="1" applyAlignment="1">
      <alignment horizontal="right"/>
    </xf>
    <xf numFmtId="0" fontId="153" fillId="0" borderId="0" xfId="963" applyFont="1" applyAlignment="1" applyProtection="1">
      <alignment horizontal="left"/>
      <protection locked="0"/>
    </xf>
    <xf numFmtId="0" fontId="153" fillId="0" borderId="0" xfId="963" applyFont="1"/>
    <xf numFmtId="0" fontId="154" fillId="0" borderId="1" xfId="963" applyFont="1" applyBorder="1" applyAlignment="1">
      <alignment horizontal="center"/>
    </xf>
    <xf numFmtId="0" fontId="20" fillId="0" borderId="1" xfId="963" applyFont="1" applyBorder="1" applyAlignment="1">
      <alignment horizontal="center"/>
    </xf>
    <xf numFmtId="0" fontId="20" fillId="0" borderId="1" xfId="963" applyFont="1" applyBorder="1" applyAlignment="1">
      <alignment horizontal="left" wrapText="1"/>
    </xf>
    <xf numFmtId="0" fontId="156" fillId="0" borderId="1" xfId="964" applyFont="1" applyFill="1" applyBorder="1" applyAlignment="1">
      <alignment vertical="center" wrapText="1"/>
    </xf>
    <xf numFmtId="0" fontId="20" fillId="0" borderId="1" xfId="963" applyFont="1" applyBorder="1" applyAlignment="1">
      <alignment vertical="center" wrapText="1"/>
    </xf>
    <xf numFmtId="0" fontId="20" fillId="0" borderId="1" xfId="963" applyFont="1" applyBorder="1"/>
    <xf numFmtId="0" fontId="154" fillId="0" borderId="0" xfId="963" applyFont="1" applyAlignment="1">
      <alignment horizontal="center" vertical="center"/>
    </xf>
    <xf numFmtId="0" fontId="154" fillId="0" borderId="0" xfId="963" applyFont="1" applyAlignment="1">
      <alignment horizontal="center"/>
    </xf>
    <xf numFmtId="0" fontId="155" fillId="0" borderId="0" xfId="963" applyFont="1" applyAlignment="1">
      <alignment horizontal="center"/>
    </xf>
    <xf numFmtId="0" fontId="153" fillId="0" borderId="0" xfId="963" applyFont="1" applyAlignment="1">
      <alignment horizontal="center"/>
    </xf>
    <xf numFmtId="0" fontId="157" fillId="0" borderId="0" xfId="963" applyFont="1"/>
    <xf numFmtId="0" fontId="157" fillId="0" borderId="0" xfId="963" applyFont="1" applyAlignment="1">
      <alignment vertical="top" wrapText="1"/>
    </xf>
    <xf numFmtId="0" fontId="18" fillId="2" borderId="0" xfId="30" applyFont="1" applyFill="1" applyAlignment="1">
      <alignment vertical="center"/>
    </xf>
    <xf numFmtId="0" fontId="161" fillId="2" borderId="1" xfId="8" applyFont="1" applyFill="1" applyBorder="1" applyAlignment="1">
      <alignment horizontal="center" vertical="center" wrapText="1"/>
    </xf>
    <xf numFmtId="0" fontId="161" fillId="2" borderId="0" xfId="0" applyFont="1" applyFill="1"/>
    <xf numFmtId="166" fontId="160" fillId="2" borderId="2" xfId="1" applyNumberFormat="1" applyFont="1" applyFill="1" applyBorder="1">
      <protection locked="0"/>
    </xf>
    <xf numFmtId="0" fontId="160" fillId="2" borderId="0" xfId="19" applyFont="1" applyFill="1"/>
    <xf numFmtId="0" fontId="161" fillId="2" borderId="0" xfId="19" applyFont="1" applyFill="1" applyAlignment="1">
      <alignment vertical="center" wrapText="1"/>
    </xf>
    <xf numFmtId="0" fontId="161" fillId="2" borderId="0" xfId="19" applyFont="1" applyFill="1" applyAlignment="1">
      <alignment horizontal="left" vertical="top" wrapText="1"/>
    </xf>
    <xf numFmtId="0" fontId="160" fillId="2" borderId="0" xfId="19" applyFont="1" applyFill="1" applyAlignment="1">
      <alignment vertical="center" wrapText="1"/>
    </xf>
    <xf numFmtId="0" fontId="160" fillId="2" borderId="0" xfId="19" applyFont="1" applyFill="1" applyAlignment="1">
      <alignment horizontal="left" vertical="top" wrapText="1"/>
    </xf>
    <xf numFmtId="0" fontId="161" fillId="2" borderId="1" xfId="8" applyFont="1" applyFill="1" applyBorder="1" applyAlignment="1">
      <alignment wrapText="1"/>
    </xf>
    <xf numFmtId="166" fontId="160" fillId="2" borderId="0" xfId="19" applyNumberFormat="1" applyFont="1" applyFill="1"/>
    <xf numFmtId="0" fontId="160" fillId="2" borderId="0" xfId="19" applyFont="1" applyFill="1" applyAlignment="1">
      <alignment vertical="center"/>
    </xf>
    <xf numFmtId="166" fontId="160" fillId="2" borderId="0" xfId="19" applyNumberFormat="1" applyFont="1" applyFill="1" applyAlignment="1">
      <alignment vertical="center"/>
    </xf>
    <xf numFmtId="0" fontId="160" fillId="2" borderId="0" xfId="19" applyFont="1" applyFill="1" applyAlignment="1">
      <alignment horizontal="left"/>
    </xf>
    <xf numFmtId="0" fontId="161" fillId="2" borderId="0" xfId="19" applyFont="1" applyFill="1"/>
    <xf numFmtId="166" fontId="160" fillId="2" borderId="0" xfId="1" applyNumberFormat="1" applyFont="1" applyFill="1">
      <protection locked="0"/>
    </xf>
    <xf numFmtId="0" fontId="163" fillId="2" borderId="0" xfId="19" applyFont="1" applyFill="1"/>
    <xf numFmtId="0" fontId="160" fillId="2" borderId="2" xfId="19" applyFont="1" applyFill="1" applyBorder="1"/>
    <xf numFmtId="49" fontId="160" fillId="0" borderId="1" xfId="19" applyNumberFormat="1" applyFont="1" applyFill="1" applyBorder="1" applyAlignment="1">
      <alignment horizontal="left" vertical="center" wrapText="1"/>
    </xf>
    <xf numFmtId="0" fontId="160" fillId="0" borderId="1" xfId="8" applyFont="1" applyFill="1" applyBorder="1" applyAlignment="1">
      <alignment horizontal="left" vertical="center" wrapText="1"/>
    </xf>
    <xf numFmtId="0" fontId="160" fillId="0" borderId="1" xfId="8" quotePrefix="1" applyFont="1" applyFill="1" applyBorder="1" applyAlignment="1">
      <alignment horizontal="center" vertical="center" wrapText="1"/>
    </xf>
    <xf numFmtId="0" fontId="160" fillId="0" borderId="1" xfId="8" applyFont="1" applyFill="1" applyBorder="1" applyAlignment="1">
      <alignment horizontal="center" vertical="center" wrapText="1"/>
    </xf>
    <xf numFmtId="43" fontId="160" fillId="0" borderId="0" xfId="1" applyFont="1" applyFill="1">
      <protection locked="0"/>
    </xf>
    <xf numFmtId="0" fontId="160" fillId="0" borderId="0" xfId="0" applyFont="1" applyFill="1"/>
    <xf numFmtId="0" fontId="22" fillId="2" borderId="0" xfId="0" applyFont="1" applyFill="1" applyAlignment="1">
      <alignment vertical="center" wrapText="1"/>
    </xf>
    <xf numFmtId="0" fontId="162" fillId="2" borderId="0" xfId="0" applyFont="1" applyFill="1" applyAlignment="1">
      <alignment vertical="center" wrapText="1"/>
    </xf>
    <xf numFmtId="0" fontId="18" fillId="0" borderId="0" xfId="0" applyFont="1" applyFill="1"/>
    <xf numFmtId="166" fontId="18" fillId="0" borderId="0" xfId="4" applyNumberFormat="1" applyFont="1" applyFill="1" applyBorder="1"/>
    <xf numFmtId="0" fontId="163" fillId="2" borderId="0" xfId="19" applyFont="1" applyFill="1" applyAlignment="1">
      <alignment horizontal="center" vertical="center"/>
    </xf>
    <xf numFmtId="41" fontId="160" fillId="0" borderId="0" xfId="0" applyNumberFormat="1" applyFont="1" applyFill="1"/>
    <xf numFmtId="0" fontId="18" fillId="0" borderId="0" xfId="0" applyFont="1"/>
    <xf numFmtId="166" fontId="18" fillId="0" borderId="0" xfId="1" applyNumberFormat="1" applyFont="1" applyFill="1" applyAlignment="1">
      <alignment vertical="center"/>
      <protection locked="0"/>
    </xf>
    <xf numFmtId="166" fontId="18" fillId="0" borderId="0" xfId="1" applyNumberFormat="1" applyFont="1" applyFill="1">
      <protection locked="0"/>
    </xf>
    <xf numFmtId="0" fontId="18" fillId="0" borderId="0" xfId="30" applyFont="1" applyFill="1" applyAlignment="1">
      <alignment vertical="center"/>
    </xf>
    <xf numFmtId="166" fontId="18" fillId="0" borderId="0" xfId="4" applyNumberFormat="1" applyFont="1" applyFill="1"/>
    <xf numFmtId="0" fontId="161" fillId="2" borderId="0" xfId="19" applyFont="1" applyFill="1" applyAlignment="1">
      <alignment horizontal="center" vertical="center" wrapText="1"/>
    </xf>
    <xf numFmtId="43" fontId="18" fillId="2" borderId="0" xfId="1" applyFont="1" applyFill="1">
      <protection locked="0"/>
    </xf>
    <xf numFmtId="0" fontId="160" fillId="0" borderId="0" xfId="30" applyFont="1" applyFill="1"/>
    <xf numFmtId="0" fontId="160" fillId="0" borderId="1" xfId="0" applyFont="1" applyFill="1" applyBorder="1" applyAlignment="1">
      <alignment horizontal="left" vertical="center" wrapText="1"/>
    </xf>
    <xf numFmtId="0" fontId="18" fillId="0" borderId="0" xfId="30" applyFont="1" applyFill="1"/>
    <xf numFmtId="166" fontId="18" fillId="0" borderId="2" xfId="1" applyNumberFormat="1" applyFont="1" applyFill="1" applyBorder="1">
      <protection locked="0"/>
    </xf>
    <xf numFmtId="49" fontId="161" fillId="0" borderId="1" xfId="0" applyNumberFormat="1" applyFont="1" applyFill="1" applyBorder="1" applyAlignment="1">
      <alignment horizontal="center" vertical="center" wrapText="1"/>
    </xf>
    <xf numFmtId="166" fontId="161" fillId="0" borderId="0" xfId="1" applyNumberFormat="1" applyFont="1" applyFill="1" applyBorder="1">
      <protection locked="0"/>
    </xf>
    <xf numFmtId="166" fontId="160" fillId="0" borderId="0" xfId="1" applyNumberFormat="1" applyFont="1" applyFill="1" applyBorder="1">
      <protection locked="0"/>
    </xf>
    <xf numFmtId="166" fontId="160" fillId="0" borderId="2" xfId="1" applyNumberFormat="1" applyFont="1" applyFill="1" applyBorder="1">
      <protection locked="0"/>
    </xf>
    <xf numFmtId="166" fontId="160" fillId="0" borderId="0" xfId="2" applyNumberFormat="1" applyFont="1" applyFill="1" applyAlignment="1">
      <alignment vertical="center"/>
    </xf>
    <xf numFmtId="0" fontId="160" fillId="0" borderId="0" xfId="0" applyFont="1" applyFill="1" applyAlignment="1">
      <alignment vertical="center"/>
    </xf>
    <xf numFmtId="0" fontId="161" fillId="0" borderId="0" xfId="0" applyFont="1" applyFill="1" applyAlignment="1">
      <alignment vertical="center" wrapText="1"/>
    </xf>
    <xf numFmtId="0" fontId="160" fillId="0" borderId="0" xfId="0" applyFont="1" applyFill="1" applyAlignment="1">
      <alignment vertical="center" wrapText="1"/>
    </xf>
    <xf numFmtId="0" fontId="161" fillId="0" borderId="1" xfId="8" applyFont="1" applyFill="1" applyBorder="1" applyAlignment="1">
      <alignment horizontal="left" vertical="center" wrapText="1"/>
    </xf>
    <xf numFmtId="3" fontId="160" fillId="0" borderId="0" xfId="0" applyNumberFormat="1" applyFont="1" applyFill="1"/>
    <xf numFmtId="0" fontId="161" fillId="0" borderId="1" xfId="8" applyFont="1" applyFill="1" applyBorder="1" applyAlignment="1">
      <alignment horizontal="center" vertical="center" wrapText="1"/>
    </xf>
    <xf numFmtId="2" fontId="160" fillId="0" borderId="1" xfId="8" applyNumberFormat="1" applyFont="1" applyFill="1" applyBorder="1" applyAlignment="1">
      <alignment horizontal="center" vertical="center" wrapText="1"/>
    </xf>
    <xf numFmtId="0" fontId="161" fillId="0" borderId="1" xfId="8" quotePrefix="1" applyFont="1" applyFill="1" applyBorder="1" applyAlignment="1">
      <alignment horizontal="center" vertical="center" wrapText="1"/>
    </xf>
    <xf numFmtId="0" fontId="161" fillId="0" borderId="0" xfId="0" applyFont="1" applyFill="1"/>
    <xf numFmtId="166" fontId="17" fillId="0" borderId="0" xfId="1" applyNumberFormat="1" applyFont="1" applyFill="1">
      <protection locked="0"/>
    </xf>
    <xf numFmtId="166" fontId="160" fillId="0" borderId="0" xfId="4" applyNumberFormat="1" applyFont="1" applyFill="1" applyBorder="1"/>
    <xf numFmtId="0" fontId="160" fillId="0" borderId="2" xfId="0" applyFont="1" applyFill="1" applyBorder="1"/>
    <xf numFmtId="166" fontId="160" fillId="0" borderId="2" xfId="4" applyNumberFormat="1" applyFont="1" applyFill="1" applyBorder="1"/>
    <xf numFmtId="166" fontId="18" fillId="0" borderId="0" xfId="1" applyNumberFormat="1" applyFont="1" applyFill="1" applyBorder="1">
      <protection locked="0"/>
    </xf>
    <xf numFmtId="166" fontId="17" fillId="0" borderId="0" xfId="1" applyNumberFormat="1" applyFont="1" applyFill="1" applyBorder="1">
      <protection locked="0"/>
    </xf>
    <xf numFmtId="0" fontId="16" fillId="0" borderId="0" xfId="0" applyFont="1" applyFill="1"/>
    <xf numFmtId="166" fontId="16" fillId="0" borderId="0" xfId="1" applyNumberFormat="1" applyFont="1" applyFill="1" applyBorder="1">
      <protection locked="0"/>
    </xf>
    <xf numFmtId="0" fontId="18" fillId="0" borderId="2" xfId="0" applyFont="1" applyFill="1" applyBorder="1"/>
    <xf numFmtId="0" fontId="17" fillId="0" borderId="0" xfId="0" applyFont="1" applyFill="1"/>
    <xf numFmtId="0" fontId="17" fillId="0" borderId="0" xfId="30" applyFont="1" applyFill="1" applyAlignment="1">
      <alignment vertical="center"/>
    </xf>
    <xf numFmtId="166" fontId="18" fillId="0" borderId="1" xfId="1" applyNumberFormat="1" applyFont="1" applyFill="1" applyBorder="1" applyAlignment="1" applyProtection="1">
      <alignment horizontal="right" vertical="center" wrapText="1"/>
    </xf>
    <xf numFmtId="0" fontId="160" fillId="0" borderId="0" xfId="0" applyFont="1" applyFill="1" applyAlignment="1">
      <alignment horizontal="left"/>
    </xf>
    <xf numFmtId="0" fontId="161" fillId="0" borderId="0" xfId="30" applyFont="1" applyFill="1" applyAlignment="1">
      <alignment horizontal="left" vertical="center"/>
    </xf>
    <xf numFmtId="0" fontId="160" fillId="0" borderId="0" xfId="30" applyFont="1" applyFill="1" applyAlignment="1">
      <alignment vertical="center"/>
    </xf>
    <xf numFmtId="10" fontId="161" fillId="0" borderId="1" xfId="44" applyNumberFormat="1" applyFont="1" applyFill="1" applyBorder="1" applyAlignment="1" applyProtection="1">
      <alignment horizontal="center" vertical="center" wrapText="1"/>
    </xf>
    <xf numFmtId="10" fontId="161" fillId="0" borderId="0" xfId="44" applyNumberFormat="1" applyFont="1" applyFill="1" applyBorder="1" applyAlignment="1" applyProtection="1">
      <alignment horizontal="center" vertical="center" wrapText="1"/>
    </xf>
    <xf numFmtId="49" fontId="161" fillId="0" borderId="1" xfId="0" applyNumberFormat="1" applyFont="1" applyFill="1" applyBorder="1" applyAlignment="1">
      <alignment horizontal="left" vertical="center" wrapText="1"/>
    </xf>
    <xf numFmtId="0" fontId="161" fillId="0" borderId="1" xfId="0" applyFont="1" applyFill="1" applyBorder="1" applyAlignment="1">
      <alignment horizontal="left" vertical="center" wrapText="1"/>
    </xf>
    <xf numFmtId="166" fontId="161" fillId="0" borderId="1" xfId="1" applyNumberFormat="1" applyFont="1" applyFill="1" applyBorder="1" applyAlignment="1" applyProtection="1">
      <alignment horizontal="right"/>
    </xf>
    <xf numFmtId="165" fontId="161" fillId="0" borderId="1" xfId="1" applyNumberFormat="1" applyFont="1" applyFill="1" applyBorder="1" applyAlignment="1" applyProtection="1">
      <alignment horizontal="right"/>
    </xf>
    <xf numFmtId="166" fontId="160" fillId="0" borderId="0" xfId="0" applyNumberFormat="1" applyFont="1" applyFill="1"/>
    <xf numFmtId="166" fontId="161" fillId="0" borderId="0" xfId="0" applyNumberFormat="1" applyFont="1" applyFill="1"/>
    <xf numFmtId="10" fontId="161" fillId="0" borderId="0" xfId="44" applyNumberFormat="1" applyFont="1" applyFill="1">
      <protection locked="0"/>
    </xf>
    <xf numFmtId="10" fontId="160" fillId="0" borderId="0" xfId="0" applyNumberFormat="1" applyFont="1" applyFill="1"/>
    <xf numFmtId="166" fontId="161" fillId="0" borderId="0" xfId="1" applyNumberFormat="1" applyFont="1" applyFill="1" applyBorder="1" applyAlignment="1" applyProtection="1">
      <alignment horizontal="right"/>
    </xf>
    <xf numFmtId="166" fontId="161" fillId="0" borderId="0" xfId="1" applyNumberFormat="1" applyFont="1" applyFill="1" applyBorder="1" applyAlignment="1">
      <alignment horizontal="right"/>
      <protection locked="0"/>
    </xf>
    <xf numFmtId="10" fontId="161" fillId="0" borderId="0" xfId="1" applyNumberFormat="1" applyFont="1" applyFill="1" applyBorder="1" applyAlignment="1" applyProtection="1">
      <alignment horizontal="right"/>
    </xf>
    <xf numFmtId="0" fontId="163" fillId="0" borderId="0" xfId="0" applyFont="1" applyFill="1"/>
    <xf numFmtId="166" fontId="163" fillId="0" borderId="0" xfId="1" applyNumberFormat="1" applyFont="1" applyFill="1" applyBorder="1">
      <protection locked="0"/>
    </xf>
    <xf numFmtId="0" fontId="160" fillId="0" borderId="0" xfId="30" applyFont="1" applyFill="1" applyAlignment="1">
      <alignment horizontal="center"/>
    </xf>
    <xf numFmtId="49" fontId="161" fillId="0" borderId="1" xfId="19" applyNumberFormat="1" applyFont="1" applyFill="1" applyBorder="1" applyAlignment="1">
      <alignment horizontal="center" vertical="center" wrapText="1"/>
    </xf>
    <xf numFmtId="0" fontId="161" fillId="0" borderId="1" xfId="8" applyFont="1" applyFill="1" applyBorder="1" applyAlignment="1">
      <alignment wrapText="1"/>
    </xf>
    <xf numFmtId="0" fontId="160" fillId="0" borderId="1" xfId="8" applyFont="1" applyFill="1" applyBorder="1" applyAlignment="1">
      <alignment wrapText="1"/>
    </xf>
    <xf numFmtId="0" fontId="161" fillId="0" borderId="1" xfId="8" applyFont="1" applyFill="1" applyBorder="1" applyAlignment="1">
      <alignment vertical="center" wrapText="1"/>
    </xf>
    <xf numFmtId="49" fontId="161" fillId="0" borderId="1" xfId="19" applyNumberFormat="1" applyFont="1" applyFill="1" applyBorder="1" applyAlignment="1">
      <alignment horizontal="center" vertical="center" wrapText="1"/>
    </xf>
    <xf numFmtId="166" fontId="16" fillId="0" borderId="0" xfId="1" applyNumberFormat="1" applyFont="1" applyFill="1">
      <protection locked="0"/>
    </xf>
    <xf numFmtId="166" fontId="17" fillId="0" borderId="0" xfId="1" applyNumberFormat="1" applyFont="1" applyFill="1" applyAlignment="1">
      <alignment vertical="center"/>
      <protection locked="0"/>
    </xf>
    <xf numFmtId="166" fontId="17" fillId="0" borderId="0" xfId="30" applyNumberFormat="1" applyFont="1" applyFill="1" applyAlignment="1">
      <alignment vertical="center"/>
    </xf>
    <xf numFmtId="166" fontId="18" fillId="0" borderId="0" xfId="30" applyNumberFormat="1" applyFont="1" applyFill="1" applyAlignment="1">
      <alignment vertical="center"/>
    </xf>
    <xf numFmtId="166" fontId="18" fillId="0" borderId="0" xfId="1" applyNumberFormat="1" applyFont="1" applyFill="1" applyBorder="1" applyProtection="1"/>
    <xf numFmtId="0" fontId="163" fillId="0" borderId="0" xfId="19" applyFont="1" applyFill="1" applyAlignment="1">
      <alignment horizontal="center" vertical="center"/>
    </xf>
    <xf numFmtId="0" fontId="160" fillId="0" borderId="0" xfId="19" applyFont="1" applyFill="1"/>
    <xf numFmtId="3" fontId="161" fillId="0" borderId="1" xfId="8" applyNumberFormat="1" applyFont="1" applyFill="1" applyBorder="1" applyAlignment="1">
      <alignment horizontal="left" wrapText="1"/>
    </xf>
    <xf numFmtId="166" fontId="163" fillId="0" borderId="0" xfId="1" applyNumberFormat="1" applyFont="1" applyFill="1">
      <protection locked="0"/>
    </xf>
    <xf numFmtId="166" fontId="160" fillId="0" borderId="0" xfId="1" applyNumberFormat="1" applyFont="1" applyFill="1">
      <protection locked="0"/>
    </xf>
    <xf numFmtId="0" fontId="160" fillId="0" borderId="2" xfId="19" applyFont="1" applyFill="1" applyBorder="1"/>
    <xf numFmtId="0" fontId="160" fillId="0" borderId="1" xfId="0" applyFont="1" applyFill="1" applyBorder="1" applyAlignment="1">
      <alignment horizontal="left" vertical="center" wrapText="1" indent="1"/>
    </xf>
    <xf numFmtId="166" fontId="160" fillId="0" borderId="1" xfId="2" applyNumberFormat="1" applyFont="1" applyFill="1" applyBorder="1" applyAlignment="1">
      <alignment horizontal="right" vertical="center"/>
    </xf>
    <xf numFmtId="165" fontId="160" fillId="0" borderId="1" xfId="2" applyNumberFormat="1" applyFont="1" applyFill="1" applyBorder="1" applyAlignment="1">
      <alignment horizontal="right" vertical="center"/>
    </xf>
    <xf numFmtId="166" fontId="160" fillId="0" borderId="1" xfId="1" applyNumberFormat="1" applyFont="1" applyFill="1" applyBorder="1" applyAlignment="1" applyProtection="1">
      <alignment horizontal="right"/>
    </xf>
    <xf numFmtId="0" fontId="160" fillId="0" borderId="1" xfId="0" quotePrefix="1" applyFont="1" applyFill="1" applyBorder="1" applyAlignment="1">
      <alignment horizontal="left" vertical="center" wrapText="1"/>
    </xf>
    <xf numFmtId="165" fontId="160" fillId="0" borderId="1" xfId="1" applyNumberFormat="1" applyFont="1" applyFill="1" applyBorder="1" applyAlignment="1" applyProtection="1">
      <alignment horizontal="right"/>
    </xf>
    <xf numFmtId="166" fontId="161" fillId="0" borderId="1" xfId="1" applyNumberFormat="1" applyFont="1" applyFill="1" applyBorder="1" applyAlignment="1">
      <alignment horizontal="right"/>
      <protection locked="0"/>
    </xf>
    <xf numFmtId="10" fontId="18" fillId="0" borderId="1" xfId="1" applyNumberFormat="1" applyFont="1" applyFill="1" applyBorder="1" applyAlignment="1" applyProtection="1">
      <alignment horizontal="right" vertical="center" wrapText="1"/>
    </xf>
    <xf numFmtId="10" fontId="18" fillId="0" borderId="1" xfId="1" applyNumberFormat="1" applyFont="1" applyFill="1" applyBorder="1" applyAlignment="1" applyProtection="1">
      <alignment vertical="center" wrapText="1"/>
    </xf>
    <xf numFmtId="43" fontId="18" fillId="0" borderId="1" xfId="1" applyFont="1" applyFill="1" applyBorder="1" applyAlignment="1" applyProtection="1">
      <alignment horizontal="right" vertical="center" wrapText="1"/>
    </xf>
    <xf numFmtId="164" fontId="18" fillId="0" borderId="1" xfId="0" applyNumberFormat="1" applyFont="1" applyFill="1" applyBorder="1" applyAlignment="1">
      <alignment horizontal="right" vertical="center" wrapText="1"/>
    </xf>
    <xf numFmtId="164" fontId="17" fillId="0" borderId="1" xfId="0" applyNumberFormat="1" applyFont="1" applyFill="1" applyBorder="1" applyAlignment="1">
      <alignment horizontal="right" vertical="center" wrapText="1"/>
    </xf>
    <xf numFmtId="41" fontId="18" fillId="0" borderId="1" xfId="0" applyNumberFormat="1" applyFont="1" applyFill="1" applyBorder="1" applyAlignment="1">
      <alignment horizontal="right" vertical="center" wrapText="1"/>
    </xf>
    <xf numFmtId="41" fontId="17" fillId="0" borderId="1" xfId="0" applyNumberFormat="1" applyFont="1" applyFill="1" applyBorder="1" applyAlignment="1">
      <alignment horizontal="right" vertical="center" wrapText="1"/>
    </xf>
    <xf numFmtId="166" fontId="18" fillId="0" borderId="1" xfId="0" applyNumberFormat="1" applyFont="1" applyFill="1" applyBorder="1" applyAlignment="1">
      <alignment horizontal="right" vertical="center" wrapText="1"/>
    </xf>
    <xf numFmtId="166" fontId="18" fillId="0" borderId="1" xfId="1" applyNumberFormat="1" applyFont="1" applyFill="1" applyBorder="1" applyAlignment="1" applyProtection="1">
      <alignment vertical="center" wrapText="1"/>
    </xf>
    <xf numFmtId="43" fontId="18" fillId="0" borderId="1" xfId="1" applyFont="1" applyFill="1" applyBorder="1" applyAlignment="1" applyProtection="1">
      <alignment vertical="center" wrapText="1"/>
    </xf>
    <xf numFmtId="168" fontId="18" fillId="0" borderId="1" xfId="0" applyNumberFormat="1" applyFont="1" applyFill="1" applyBorder="1" applyAlignment="1">
      <alignment horizontal="right" vertical="center" wrapText="1"/>
    </xf>
    <xf numFmtId="41" fontId="17" fillId="2" borderId="1" xfId="0" applyNumberFormat="1" applyFont="1" applyFill="1" applyBorder="1" applyAlignment="1">
      <alignment horizontal="right" vertical="center" wrapText="1"/>
    </xf>
    <xf numFmtId="166" fontId="18" fillId="2" borderId="1" xfId="0" applyNumberFormat="1" applyFont="1" applyFill="1" applyBorder="1" applyAlignment="1">
      <alignment horizontal="right" vertical="center" wrapText="1"/>
    </xf>
    <xf numFmtId="166" fontId="17" fillId="0" borderId="1" xfId="5" applyNumberFormat="1" applyFont="1" applyFill="1" applyBorder="1" applyAlignment="1" applyProtection="1">
      <alignment vertical="center"/>
      <protection locked="0"/>
    </xf>
    <xf numFmtId="166" fontId="18" fillId="0" borderId="1" xfId="5" applyNumberFormat="1" applyFont="1" applyFill="1" applyBorder="1" applyAlignment="1" applyProtection="1">
      <alignment horizontal="left" vertical="center" wrapText="1"/>
      <protection locked="0"/>
    </xf>
    <xf numFmtId="3" fontId="17" fillId="0" borderId="1" xfId="8" applyNumberFormat="1" applyFont="1" applyFill="1" applyBorder="1" applyAlignment="1">
      <alignment horizontal="left" wrapText="1"/>
    </xf>
    <xf numFmtId="0" fontId="160" fillId="0" borderId="0" xfId="0" applyFont="1" applyFill="1" applyAlignment="1">
      <alignment horizontal="left" vertical="center" wrapText="1"/>
    </xf>
    <xf numFmtId="0" fontId="161" fillId="0" borderId="0" xfId="0" applyFont="1" applyFill="1" applyAlignment="1">
      <alignment horizontal="left" vertical="center" wrapText="1"/>
    </xf>
    <xf numFmtId="0" fontId="161" fillId="0" borderId="0" xfId="0" applyFont="1" applyFill="1" applyAlignment="1">
      <alignment horizontal="right" vertical="center" wrapText="1"/>
    </xf>
    <xf numFmtId="0" fontId="161" fillId="0" borderId="0" xfId="0" applyFont="1" applyFill="1" applyAlignment="1">
      <alignment horizontal="center" vertical="center" wrapText="1"/>
    </xf>
    <xf numFmtId="0" fontId="163" fillId="0" borderId="0" xfId="0" applyFont="1" applyFill="1" applyAlignment="1">
      <alignment horizontal="right" vertical="center" wrapText="1"/>
    </xf>
    <xf numFmtId="0" fontId="163" fillId="0" borderId="0" xfId="0" applyFont="1" applyFill="1" applyAlignment="1">
      <alignment horizontal="center" vertical="center"/>
    </xf>
    <xf numFmtId="41" fontId="161" fillId="0" borderId="1" xfId="8" applyNumberFormat="1" applyFont="1" applyFill="1" applyBorder="1" applyAlignment="1">
      <alignment horizontal="right" vertical="center" wrapText="1"/>
    </xf>
    <xf numFmtId="41" fontId="160" fillId="0" borderId="1" xfId="8" applyNumberFormat="1" applyFont="1" applyFill="1" applyBorder="1" applyAlignment="1">
      <alignment horizontal="right" vertical="center" wrapText="1"/>
    </xf>
    <xf numFmtId="41" fontId="160" fillId="0" borderId="1" xfId="1" applyNumberFormat="1" applyFont="1" applyFill="1" applyBorder="1" applyAlignment="1" applyProtection="1">
      <alignment horizontal="right" vertical="center"/>
    </xf>
    <xf numFmtId="41" fontId="160" fillId="2" borderId="1" xfId="8" applyNumberFormat="1" applyFont="1" applyFill="1" applyBorder="1" applyAlignment="1">
      <alignment horizontal="right" vertical="center" wrapText="1"/>
    </xf>
    <xf numFmtId="166" fontId="161" fillId="0" borderId="0" xfId="1" applyNumberFormat="1" applyFont="1" applyFill="1">
      <protection locked="0"/>
    </xf>
    <xf numFmtId="10" fontId="160" fillId="0" borderId="1" xfId="1" applyNumberFormat="1" applyFont="1" applyFill="1" applyBorder="1" applyAlignment="1" applyProtection="1">
      <alignment horizontal="right"/>
    </xf>
    <xf numFmtId="10" fontId="161" fillId="0" borderId="1" xfId="1" applyNumberFormat="1" applyFont="1" applyFill="1" applyBorder="1" applyAlignment="1" applyProtection="1">
      <alignment horizontal="right"/>
    </xf>
    <xf numFmtId="166" fontId="160" fillId="0" borderId="1" xfId="1" applyNumberFormat="1" applyFont="1" applyFill="1" applyBorder="1" applyAlignment="1">
      <alignment horizontal="right"/>
      <protection locked="0"/>
    </xf>
    <xf numFmtId="10" fontId="160" fillId="0" borderId="1" xfId="44" applyNumberFormat="1" applyFont="1" applyFill="1" applyBorder="1" applyAlignment="1">
      <alignment horizontal="right"/>
      <protection locked="0"/>
    </xf>
    <xf numFmtId="0" fontId="165" fillId="0" borderId="0" xfId="0" applyFont="1" applyFill="1"/>
    <xf numFmtId="0" fontId="17" fillId="2" borderId="6" xfId="19" applyFont="1" applyFill="1" applyBorder="1" applyAlignment="1">
      <alignment horizontal="center" vertical="center" wrapText="1"/>
    </xf>
    <xf numFmtId="10" fontId="17" fillId="2" borderId="1" xfId="48" applyNumberFormat="1" applyFont="1" applyFill="1" applyBorder="1" applyAlignment="1">
      <alignment horizontal="right" vertical="center" wrapText="1"/>
    </xf>
    <xf numFmtId="10" fontId="17" fillId="2" borderId="1" xfId="237" applyNumberFormat="1" applyFont="1" applyFill="1" applyBorder="1" applyAlignment="1" applyProtection="1">
      <alignment horizontal="right" vertical="center" wrapText="1"/>
      <protection locked="0"/>
    </xf>
    <xf numFmtId="10" fontId="18" fillId="2" borderId="1" xfId="237" applyNumberFormat="1" applyFont="1" applyFill="1" applyBorder="1" applyAlignment="1" applyProtection="1">
      <alignment horizontal="right" vertical="center" wrapText="1"/>
      <protection locked="0"/>
    </xf>
    <xf numFmtId="10" fontId="17" fillId="2" borderId="1" xfId="709" applyNumberFormat="1" applyFont="1" applyFill="1" applyBorder="1" applyAlignment="1" applyProtection="1">
      <alignment horizontal="right" vertical="center" wrapText="1"/>
      <protection locked="0"/>
    </xf>
    <xf numFmtId="10" fontId="18" fillId="2" borderId="1" xfId="709" applyNumberFormat="1" applyFont="1" applyFill="1" applyBorder="1" applyAlignment="1" applyProtection="1">
      <alignment horizontal="right" vertical="center" wrapText="1"/>
      <protection locked="0"/>
    </xf>
    <xf numFmtId="10" fontId="17" fillId="2" borderId="1" xfId="19" applyNumberFormat="1" applyFont="1" applyFill="1" applyBorder="1" applyAlignment="1">
      <alignment horizontal="right" vertical="center" wrapText="1"/>
    </xf>
    <xf numFmtId="219" fontId="160" fillId="0" borderId="1" xfId="2" applyNumberFormat="1" applyFont="1" applyFill="1" applyBorder="1" applyAlignment="1">
      <alignment horizontal="right" vertical="center"/>
    </xf>
    <xf numFmtId="10" fontId="18" fillId="2" borderId="1" xfId="1" applyNumberFormat="1" applyFont="1" applyFill="1" applyBorder="1" applyAlignment="1" applyProtection="1">
      <alignment vertical="center" wrapText="1"/>
    </xf>
    <xf numFmtId="0" fontId="18" fillId="2" borderId="0" xfId="30" applyFont="1" applyFill="1" applyBorder="1"/>
    <xf numFmtId="0" fontId="18" fillId="2" borderId="0" xfId="0" applyFont="1" applyFill="1" applyBorder="1"/>
    <xf numFmtId="0" fontId="160" fillId="0" borderId="0" xfId="0" applyFont="1" applyFill="1" applyAlignment="1">
      <alignment horizontal="left" vertical="center" wrapText="1"/>
    </xf>
    <xf numFmtId="0" fontId="161" fillId="0" borderId="0" xfId="0" applyFont="1" applyFill="1" applyAlignment="1">
      <alignment horizontal="left" vertical="center" wrapText="1"/>
    </xf>
    <xf numFmtId="0" fontId="160" fillId="0" borderId="0" xfId="0" applyFont="1" applyFill="1" applyAlignment="1">
      <alignment horizontal="center" vertical="center"/>
    </xf>
    <xf numFmtId="0" fontId="14" fillId="0" borderId="0" xfId="0" applyFont="1" applyFill="1"/>
    <xf numFmtId="0" fontId="17" fillId="2" borderId="8" xfId="0" applyFont="1" applyFill="1" applyBorder="1"/>
    <xf numFmtId="0" fontId="18" fillId="2" borderId="8" xfId="0" applyFont="1" applyFill="1" applyBorder="1"/>
    <xf numFmtId="0" fontId="18" fillId="0" borderId="0" xfId="0" applyFont="1" applyFill="1" applyAlignment="1">
      <alignment horizontal="left" vertical="center" wrapText="1"/>
    </xf>
    <xf numFmtId="0" fontId="17" fillId="0" borderId="0" xfId="0" applyFont="1" applyFill="1" applyAlignment="1">
      <alignment horizontal="left" vertical="center" wrapText="1"/>
    </xf>
    <xf numFmtId="0" fontId="16" fillId="0" borderId="0" xfId="0" applyFont="1" applyFill="1" applyAlignment="1">
      <alignment horizontal="center" vertical="center"/>
    </xf>
    <xf numFmtId="0" fontId="16" fillId="2" borderId="0" xfId="0" applyFont="1" applyFill="1" applyAlignment="1">
      <alignment horizontal="center" vertical="center"/>
    </xf>
    <xf numFmtId="0" fontId="18" fillId="2" borderId="0" xfId="0" applyFont="1" applyFill="1" applyAlignment="1">
      <alignment horizontal="left" vertical="center" wrapText="1"/>
    </xf>
    <xf numFmtId="49" fontId="17" fillId="0" borderId="1" xfId="0" applyNumberFormat="1" applyFont="1" applyFill="1" applyBorder="1" applyAlignment="1">
      <alignment horizontal="center" vertical="center" wrapText="1"/>
    </xf>
    <xf numFmtId="166" fontId="17" fillId="0" borderId="1" xfId="1" applyNumberFormat="1" applyFont="1" applyFill="1" applyBorder="1" applyAlignment="1">
      <alignment horizontal="center" vertical="center" wrapText="1"/>
      <protection locked="0"/>
    </xf>
    <xf numFmtId="0" fontId="17" fillId="0" borderId="1" xfId="8" applyFont="1" applyFill="1" applyBorder="1" applyAlignment="1">
      <alignment horizontal="left" wrapText="1"/>
    </xf>
    <xf numFmtId="0" fontId="17" fillId="0" borderId="1" xfId="8" applyFont="1" applyFill="1" applyBorder="1" applyAlignment="1">
      <alignment horizontal="center" wrapText="1"/>
    </xf>
    <xf numFmtId="166" fontId="17" fillId="0" borderId="1" xfId="1" applyNumberFormat="1" applyFont="1" applyFill="1" applyBorder="1" applyAlignment="1">
      <alignment horizontal="left" wrapText="1"/>
      <protection locked="0"/>
    </xf>
    <xf numFmtId="41" fontId="18" fillId="0" borderId="1" xfId="1" applyNumberFormat="1" applyFont="1" applyFill="1" applyBorder="1" applyAlignment="1" applyProtection="1">
      <alignment horizontal="right" vertical="center"/>
    </xf>
    <xf numFmtId="166" fontId="17" fillId="0" borderId="1" xfId="1" applyNumberFormat="1" applyFont="1" applyFill="1" applyBorder="1" applyAlignment="1">
      <alignment horizontal="right" vertical="center" wrapText="1"/>
      <protection locked="0"/>
    </xf>
    <xf numFmtId="166" fontId="17" fillId="0" borderId="1" xfId="1" applyNumberFormat="1" applyFont="1" applyFill="1" applyBorder="1" applyAlignment="1">
      <alignment horizontal="left"/>
      <protection locked="0"/>
    </xf>
    <xf numFmtId="166" fontId="18" fillId="0" borderId="0" xfId="0" applyNumberFormat="1" applyFont="1" applyFill="1"/>
    <xf numFmtId="0" fontId="18" fillId="0" borderId="1" xfId="8" applyFont="1" applyFill="1" applyBorder="1" applyAlignment="1">
      <alignment horizontal="left" wrapText="1"/>
    </xf>
    <xf numFmtId="0" fontId="18" fillId="0" borderId="1" xfId="8" applyFont="1" applyFill="1" applyBorder="1" applyAlignment="1">
      <alignment horizontal="center" wrapText="1"/>
    </xf>
    <xf numFmtId="0" fontId="18" fillId="0" borderId="1" xfId="8" applyFont="1" applyFill="1" applyBorder="1" applyAlignment="1">
      <alignment horizontal="center" vertical="center" wrapText="1"/>
    </xf>
    <xf numFmtId="0" fontId="17" fillId="0" borderId="1" xfId="8" applyFont="1" applyFill="1" applyBorder="1" applyAlignment="1">
      <alignment horizontal="center" vertical="center" wrapText="1"/>
    </xf>
    <xf numFmtId="41" fontId="17" fillId="0" borderId="1" xfId="1" applyNumberFormat="1" applyFont="1" applyFill="1" applyBorder="1" applyAlignment="1" applyProtection="1">
      <alignment horizontal="right" vertical="center"/>
    </xf>
    <xf numFmtId="41" fontId="18" fillId="2" borderId="1" xfId="1" applyNumberFormat="1" applyFont="1" applyFill="1" applyBorder="1" applyAlignment="1" applyProtection="1">
      <alignment horizontal="right" vertical="center"/>
    </xf>
    <xf numFmtId="166" fontId="17" fillId="0" borderId="0" xfId="0" applyNumberFormat="1" applyFont="1" applyFill="1"/>
    <xf numFmtId="166" fontId="18" fillId="0" borderId="1" xfId="1" applyNumberFormat="1" applyFont="1" applyFill="1" applyBorder="1" applyAlignment="1">
      <alignment horizontal="left"/>
      <protection locked="0"/>
    </xf>
    <xf numFmtId="0" fontId="17" fillId="0" borderId="1" xfId="0" quotePrefix="1" applyFont="1" applyFill="1" applyBorder="1" applyAlignment="1">
      <alignment horizontal="center"/>
    </xf>
    <xf numFmtId="0" fontId="18" fillId="0" borderId="1" xfId="0" quotePrefix="1" applyFont="1" applyFill="1" applyBorder="1" applyAlignment="1">
      <alignment horizontal="center"/>
    </xf>
    <xf numFmtId="166" fontId="17" fillId="0" borderId="1" xfId="1" applyNumberFormat="1" applyFont="1" applyFill="1" applyBorder="1" applyAlignment="1">
      <alignment horizontal="right" vertical="center"/>
      <protection locked="0"/>
    </xf>
    <xf numFmtId="41" fontId="18" fillId="0" borderId="1" xfId="8" applyNumberFormat="1" applyFont="1" applyFill="1" applyBorder="1" applyAlignment="1">
      <alignment horizontal="right" vertical="center" wrapText="1"/>
    </xf>
    <xf numFmtId="43" fontId="17" fillId="0" borderId="1" xfId="1" applyFont="1" applyFill="1" applyBorder="1" applyAlignment="1">
      <alignment horizontal="right" vertical="center"/>
      <protection locked="0"/>
    </xf>
    <xf numFmtId="43" fontId="18" fillId="0" borderId="1" xfId="1" applyFont="1" applyFill="1" applyBorder="1" applyAlignment="1">
      <alignment horizontal="right" vertical="center"/>
      <protection locked="0"/>
    </xf>
    <xf numFmtId="43" fontId="18" fillId="0" borderId="1" xfId="1" applyFont="1" applyFill="1" applyBorder="1" applyAlignment="1">
      <alignment horizontal="right" vertical="center" wrapText="1"/>
      <protection locked="0"/>
    </xf>
    <xf numFmtId="49" fontId="17" fillId="0" borderId="1" xfId="0" applyNumberFormat="1" applyFont="1" applyFill="1" applyBorder="1" applyAlignment="1">
      <alignment horizontal="left" wrapText="1"/>
    </xf>
    <xf numFmtId="49" fontId="17" fillId="0" borderId="1" xfId="0" applyNumberFormat="1" applyFont="1" applyFill="1" applyBorder="1" applyAlignment="1">
      <alignment horizontal="center" wrapText="1"/>
    </xf>
    <xf numFmtId="49" fontId="17" fillId="0" borderId="1" xfId="0" applyNumberFormat="1" applyFont="1" applyFill="1" applyBorder="1" applyAlignment="1">
      <alignment wrapText="1"/>
    </xf>
    <xf numFmtId="0" fontId="18" fillId="0" borderId="0" xfId="0" applyFont="1" applyFill="1" applyAlignment="1">
      <alignment horizontal="left"/>
    </xf>
    <xf numFmtId="0" fontId="18" fillId="0" borderId="0" xfId="0" applyFont="1" applyFill="1" applyAlignment="1">
      <alignment horizontal="center" vertical="center"/>
    </xf>
    <xf numFmtId="0" fontId="18" fillId="0" borderId="0" xfId="0" applyFont="1" applyFill="1" applyAlignment="1">
      <alignment horizontal="right"/>
    </xf>
    <xf numFmtId="166" fontId="17" fillId="0" borderId="0" xfId="1" applyNumberFormat="1" applyFont="1" applyFill="1" applyBorder="1" applyAlignment="1">
      <alignment horizontal="left"/>
      <protection locked="0"/>
    </xf>
    <xf numFmtId="0" fontId="18" fillId="0" borderId="0" xfId="0" applyFont="1" applyFill="1" applyAlignment="1">
      <alignment vertical="center"/>
    </xf>
    <xf numFmtId="166" fontId="18" fillId="0" borderId="0" xfId="2" applyNumberFormat="1" applyFont="1" applyFill="1" applyAlignment="1">
      <alignment vertical="center"/>
    </xf>
    <xf numFmtId="0" fontId="18" fillId="0" borderId="0" xfId="0" applyFont="1" applyFill="1" applyAlignment="1">
      <alignment vertical="top"/>
    </xf>
    <xf numFmtId="43" fontId="14" fillId="61" borderId="0" xfId="1" applyFont="1" applyFill="1">
      <protection locked="0"/>
    </xf>
    <xf numFmtId="0" fontId="14" fillId="0" borderId="0" xfId="0" applyFont="1"/>
    <xf numFmtId="10" fontId="18" fillId="0" borderId="0" xfId="44" applyNumberFormat="1" applyFont="1" applyFill="1" applyProtection="1"/>
    <xf numFmtId="10" fontId="18" fillId="0" borderId="0" xfId="30" applyNumberFormat="1" applyFont="1" applyFill="1"/>
    <xf numFmtId="0" fontId="17" fillId="0" borderId="1" xfId="19" applyFont="1" applyFill="1" applyBorder="1" applyAlignment="1">
      <alignment horizontal="center" vertical="center" wrapText="1"/>
    </xf>
    <xf numFmtId="166" fontId="17" fillId="0" borderId="1" xfId="1" applyNumberFormat="1" applyFont="1" applyFill="1" applyBorder="1" applyAlignment="1" applyProtection="1">
      <alignment horizontal="center" vertical="center" wrapText="1"/>
    </xf>
    <xf numFmtId="10" fontId="17" fillId="0" borderId="1" xfId="44" applyNumberFormat="1" applyFont="1" applyFill="1" applyBorder="1" applyAlignment="1" applyProtection="1">
      <alignment horizontal="center" vertical="center" wrapText="1"/>
    </xf>
    <xf numFmtId="0" fontId="18" fillId="0" borderId="1" xfId="0" applyFont="1" applyFill="1" applyBorder="1" applyAlignment="1">
      <alignment horizontal="center"/>
    </xf>
    <xf numFmtId="49" fontId="17" fillId="0" borderId="1" xfId="19" applyNumberFormat="1" applyFont="1" applyFill="1" applyBorder="1" applyAlignment="1">
      <alignment horizontal="left" vertical="center" wrapText="1"/>
    </xf>
    <xf numFmtId="49" fontId="18" fillId="0" borderId="1" xfId="19" applyNumberFormat="1" applyFont="1" applyFill="1" applyBorder="1" applyAlignment="1">
      <alignment horizontal="left" vertical="center" wrapText="1"/>
    </xf>
    <xf numFmtId="166" fontId="18" fillId="0" borderId="1" xfId="1" applyNumberFormat="1" applyFont="1" applyFill="1" applyBorder="1" applyAlignment="1" applyProtection="1">
      <alignment horizontal="left" vertical="center" wrapText="1"/>
    </xf>
    <xf numFmtId="9" fontId="18" fillId="0" borderId="1" xfId="19" applyNumberFormat="1" applyFont="1" applyFill="1" applyBorder="1" applyAlignment="1">
      <alignment horizontal="right" vertical="center" wrapText="1"/>
    </xf>
    <xf numFmtId="10" fontId="18" fillId="0" borderId="1" xfId="44" applyNumberFormat="1" applyFont="1" applyFill="1" applyBorder="1" applyAlignment="1" applyProtection="1">
      <alignment horizontal="right" vertical="center" wrapText="1"/>
    </xf>
    <xf numFmtId="49" fontId="18" fillId="0" borderId="1" xfId="19" applyNumberFormat="1" applyFont="1" applyFill="1" applyBorder="1" applyAlignment="1">
      <alignment horizontal="left" vertical="center" wrapText="1" indent="1"/>
    </xf>
    <xf numFmtId="164" fontId="18" fillId="2" borderId="1" xfId="0" applyNumberFormat="1" applyFont="1" applyFill="1" applyBorder="1" applyAlignment="1">
      <alignment horizontal="left" vertical="center" wrapText="1"/>
    </xf>
    <xf numFmtId="164" fontId="18" fillId="0" borderId="1" xfId="0" applyNumberFormat="1" applyFont="1" applyFill="1" applyBorder="1" applyAlignment="1">
      <alignment horizontal="left" vertical="center" wrapText="1"/>
    </xf>
    <xf numFmtId="164" fontId="18" fillId="2" borderId="1" xfId="0" applyNumberFormat="1" applyFont="1" applyFill="1" applyBorder="1" applyAlignment="1">
      <alignment horizontal="right" vertical="center" wrapText="1"/>
    </xf>
    <xf numFmtId="0" fontId="17" fillId="0" borderId="1" xfId="0" applyFont="1" applyFill="1" applyBorder="1" applyAlignment="1">
      <alignment horizontal="center"/>
    </xf>
    <xf numFmtId="164" fontId="17" fillId="0" borderId="1" xfId="0" applyNumberFormat="1" applyFont="1" applyFill="1" applyBorder="1" applyAlignment="1">
      <alignment horizontal="left" vertical="center" wrapText="1"/>
    </xf>
    <xf numFmtId="3" fontId="18" fillId="2" borderId="1" xfId="0" applyNumberFormat="1" applyFont="1" applyFill="1" applyBorder="1"/>
    <xf numFmtId="10" fontId="17" fillId="0" borderId="1" xfId="44" applyNumberFormat="1" applyFont="1" applyFill="1" applyBorder="1" applyAlignment="1" applyProtection="1">
      <alignment horizontal="right" vertical="center" wrapText="1"/>
    </xf>
    <xf numFmtId="49" fontId="17" fillId="0" borderId="1" xfId="19" applyNumberFormat="1" applyFont="1" applyFill="1" applyBorder="1" applyAlignment="1">
      <alignment horizontal="left" vertical="center" wrapText="1" indent="1"/>
    </xf>
    <xf numFmtId="167" fontId="18" fillId="0" borderId="1" xfId="0" applyNumberFormat="1" applyFont="1" applyFill="1" applyBorder="1" applyAlignment="1">
      <alignment horizontal="right" vertical="center" wrapText="1"/>
    </xf>
    <xf numFmtId="0" fontId="18" fillId="2" borderId="0" xfId="30" applyFont="1" applyFill="1" applyAlignment="1">
      <alignment horizontal="center" vertical="center"/>
    </xf>
    <xf numFmtId="49" fontId="18" fillId="2" borderId="0" xfId="19" applyNumberFormat="1" applyFont="1" applyFill="1" applyAlignment="1">
      <alignment horizontal="left" wrapText="1"/>
    </xf>
    <xf numFmtId="49" fontId="18" fillId="2" borderId="0" xfId="19" applyNumberFormat="1" applyFont="1" applyFill="1" applyAlignment="1">
      <alignment horizontal="center" vertical="center" wrapText="1"/>
    </xf>
    <xf numFmtId="41" fontId="18" fillId="0" borderId="0" xfId="30" applyNumberFormat="1" applyFont="1" applyFill="1" applyAlignment="1">
      <alignment horizontal="right" wrapText="1"/>
    </xf>
    <xf numFmtId="10" fontId="18" fillId="0" borderId="0" xfId="44" applyNumberFormat="1" applyFont="1" applyFill="1" applyBorder="1" applyAlignment="1">
      <alignment horizontal="right" wrapText="1"/>
      <protection locked="0"/>
    </xf>
    <xf numFmtId="166" fontId="18" fillId="0" borderId="0" xfId="1" applyNumberFormat="1" applyFont="1" applyFill="1" applyAlignment="1" applyProtection="1">
      <alignment horizontal="right"/>
    </xf>
    <xf numFmtId="10" fontId="18" fillId="0" borderId="0" xfId="44" applyNumberFormat="1" applyFont="1" applyFill="1" applyAlignment="1" applyProtection="1">
      <alignment horizontal="right"/>
    </xf>
    <xf numFmtId="166" fontId="18" fillId="0" borderId="2" xfId="1" applyNumberFormat="1" applyFont="1" applyFill="1" applyBorder="1" applyAlignment="1" applyProtection="1">
      <alignment horizontal="right"/>
    </xf>
    <xf numFmtId="10" fontId="18" fillId="0" borderId="2" xfId="44" applyNumberFormat="1" applyFont="1" applyFill="1" applyBorder="1" applyAlignment="1" applyProtection="1">
      <alignment horizontal="right"/>
    </xf>
    <xf numFmtId="0" fontId="17" fillId="0" borderId="1" xfId="0" applyFont="1" applyFill="1" applyBorder="1" applyAlignment="1">
      <alignment horizontal="center" vertical="center"/>
    </xf>
    <xf numFmtId="0" fontId="18" fillId="0" borderId="1" xfId="0" applyFont="1" applyFill="1" applyBorder="1" applyAlignment="1">
      <alignment horizontal="center" vertical="center"/>
    </xf>
    <xf numFmtId="49" fontId="16" fillId="0" borderId="1" xfId="19" applyNumberFormat="1" applyFont="1" applyFill="1" applyBorder="1" applyAlignment="1">
      <alignment horizontal="left" vertical="center" wrapText="1"/>
    </xf>
    <xf numFmtId="11" fontId="18" fillId="0" borderId="1" xfId="19" applyNumberFormat="1" applyFont="1" applyFill="1" applyBorder="1" applyAlignment="1">
      <alignment horizontal="left" vertical="center" wrapText="1"/>
    </xf>
    <xf numFmtId="10" fontId="18" fillId="0" borderId="1" xfId="0" applyNumberFormat="1" applyFont="1" applyFill="1" applyBorder="1" applyAlignment="1">
      <alignment horizontal="right" vertical="center" wrapText="1"/>
    </xf>
    <xf numFmtId="0" fontId="17" fillId="0" borderId="1" xfId="0" applyFont="1" applyFill="1" applyBorder="1" applyAlignment="1">
      <alignment horizontal="center" vertical="center" wrapText="1"/>
    </xf>
    <xf numFmtId="49" fontId="18" fillId="0" borderId="1" xfId="0" applyNumberFormat="1" applyFont="1" applyFill="1" applyBorder="1" applyAlignment="1">
      <alignment horizontal="left" vertical="center" wrapText="1"/>
    </xf>
    <xf numFmtId="0" fontId="18" fillId="0" borderId="1" xfId="0" applyFont="1" applyFill="1" applyBorder="1" applyAlignment="1">
      <alignment horizontal="left" vertical="center" wrapText="1"/>
    </xf>
    <xf numFmtId="11" fontId="18" fillId="0" borderId="1" xfId="0" applyNumberFormat="1" applyFont="1" applyFill="1" applyBorder="1" applyAlignment="1">
      <alignment horizontal="left" vertical="center" wrapText="1"/>
    </xf>
    <xf numFmtId="166" fontId="18" fillId="0" borderId="1" xfId="1" applyNumberFormat="1" applyFont="1" applyFill="1" applyBorder="1" applyAlignment="1">
      <alignment vertical="center" wrapText="1"/>
      <protection locked="0"/>
    </xf>
    <xf numFmtId="165" fontId="18" fillId="0" borderId="1" xfId="1" applyNumberFormat="1" applyFont="1" applyFill="1" applyBorder="1" applyAlignment="1" applyProtection="1">
      <alignment vertical="center" wrapText="1"/>
    </xf>
    <xf numFmtId="0" fontId="18" fillId="0" borderId="0" xfId="0" applyFont="1" applyAlignment="1">
      <alignment horizontal="left" vertical="center" wrapText="1"/>
    </xf>
    <xf numFmtId="14" fontId="160" fillId="0" borderId="0" xfId="0" applyNumberFormat="1" applyFont="1" applyAlignment="1">
      <alignment horizontal="left" vertical="center" wrapText="1"/>
    </xf>
    <xf numFmtId="0" fontId="17" fillId="0" borderId="0" xfId="0" applyFont="1" applyAlignment="1">
      <alignment horizontal="left" vertical="center" wrapText="1"/>
    </xf>
    <xf numFmtId="49" fontId="161" fillId="0" borderId="3" xfId="0" applyNumberFormat="1" applyFont="1" applyFill="1" applyBorder="1" applyAlignment="1">
      <alignment horizontal="center" vertical="center" wrapText="1"/>
    </xf>
    <xf numFmtId="49" fontId="161" fillId="0" borderId="4" xfId="0" applyNumberFormat="1" applyFont="1" applyFill="1" applyBorder="1" applyAlignment="1">
      <alignment horizontal="center" vertical="center" wrapText="1"/>
    </xf>
    <xf numFmtId="49" fontId="161" fillId="0" borderId="5" xfId="0" applyNumberFormat="1" applyFont="1" applyFill="1" applyBorder="1" applyAlignment="1">
      <alignment horizontal="center" vertical="center" wrapText="1"/>
    </xf>
    <xf numFmtId="49" fontId="161" fillId="0" borderId="6" xfId="0" applyNumberFormat="1" applyFont="1" applyFill="1" applyBorder="1" applyAlignment="1">
      <alignment horizontal="center" vertical="center" wrapText="1"/>
    </xf>
    <xf numFmtId="0" fontId="160" fillId="0" borderId="0" xfId="0" applyFont="1" applyFill="1" applyAlignment="1">
      <alignment horizontal="left" vertical="center" wrapText="1"/>
    </xf>
    <xf numFmtId="0" fontId="161" fillId="0" borderId="0" xfId="0" applyFont="1" applyFill="1" applyAlignment="1">
      <alignment horizontal="left" vertical="center" wrapText="1"/>
    </xf>
    <xf numFmtId="0" fontId="161" fillId="0" borderId="0" xfId="0" applyFont="1" applyFill="1" applyAlignment="1">
      <alignment horizontal="right" vertical="center" wrapText="1"/>
    </xf>
    <xf numFmtId="0" fontId="160" fillId="0" borderId="0" xfId="0" applyFont="1" applyFill="1" applyAlignment="1">
      <alignment horizontal="right" vertical="center" wrapText="1"/>
    </xf>
    <xf numFmtId="0" fontId="161" fillId="0" borderId="0" xfId="0" applyFont="1" applyFill="1" applyAlignment="1">
      <alignment horizontal="center" vertical="center" wrapText="1"/>
    </xf>
    <xf numFmtId="0" fontId="160" fillId="0" borderId="0" xfId="0" applyFont="1" applyFill="1" applyAlignment="1">
      <alignment horizontal="center" vertical="center"/>
    </xf>
    <xf numFmtId="0" fontId="18" fillId="0" borderId="0" xfId="0" applyFont="1" applyFill="1" applyAlignment="1">
      <alignment horizontal="center" vertical="top"/>
    </xf>
    <xf numFmtId="0" fontId="17" fillId="0" borderId="0" xfId="0" applyFont="1" applyFill="1" applyAlignment="1">
      <alignment horizontal="center"/>
    </xf>
    <xf numFmtId="0" fontId="18" fillId="0" borderId="0" xfId="43" applyFont="1" applyFill="1" applyAlignment="1">
      <alignment horizontal="center" vertical="center"/>
    </xf>
    <xf numFmtId="0" fontId="18" fillId="0" borderId="0" xfId="0" applyFont="1" applyFill="1" applyAlignment="1">
      <alignment horizontal="center" vertical="center"/>
    </xf>
    <xf numFmtId="0" fontId="17" fillId="0" borderId="0" xfId="0" applyFont="1" applyFill="1" applyAlignment="1">
      <alignment horizontal="left" vertical="center" wrapText="1"/>
    </xf>
    <xf numFmtId="0" fontId="18" fillId="0" borderId="0" xfId="0" applyFont="1" applyFill="1" applyAlignment="1">
      <alignment horizontal="left" vertical="center" wrapText="1"/>
    </xf>
    <xf numFmtId="0" fontId="17" fillId="0" borderId="0" xfId="0" applyFont="1" applyFill="1" applyAlignment="1">
      <alignment horizontal="right" vertical="center" wrapText="1"/>
    </xf>
    <xf numFmtId="0" fontId="18" fillId="0" borderId="0" xfId="0" applyFont="1" applyFill="1" applyAlignment="1">
      <alignment horizontal="right" vertical="center" wrapText="1"/>
    </xf>
    <xf numFmtId="0" fontId="17" fillId="0" borderId="0" xfId="0" applyFont="1" applyFill="1" applyAlignment="1">
      <alignment horizontal="center" vertical="center" wrapText="1"/>
    </xf>
    <xf numFmtId="0" fontId="16" fillId="0" borderId="0" xfId="0" applyFont="1" applyFill="1" applyAlignment="1">
      <alignment horizontal="center" vertical="center"/>
    </xf>
    <xf numFmtId="0" fontId="18" fillId="2" borderId="0" xfId="0" applyFont="1" applyFill="1" applyAlignment="1">
      <alignment horizontal="left" vertical="center" wrapText="1"/>
    </xf>
    <xf numFmtId="0" fontId="17" fillId="2" borderId="0" xfId="0" applyFont="1" applyFill="1" applyAlignment="1">
      <alignment horizontal="center" vertical="center" wrapText="1"/>
    </xf>
    <xf numFmtId="0" fontId="17" fillId="2" borderId="0" xfId="0" applyFont="1" applyFill="1" applyAlignment="1">
      <alignment horizontal="right" vertical="center" wrapText="1"/>
    </xf>
    <xf numFmtId="0" fontId="18" fillId="2" borderId="0" xfId="0" applyFont="1" applyFill="1" applyAlignment="1">
      <alignment horizontal="right" vertical="center" wrapText="1"/>
    </xf>
    <xf numFmtId="0" fontId="17" fillId="2" borderId="0" xfId="0" applyFont="1" applyFill="1" applyAlignment="1">
      <alignment horizontal="left" vertical="center" wrapText="1"/>
    </xf>
    <xf numFmtId="0" fontId="16" fillId="2" borderId="0" xfId="0" applyFont="1" applyFill="1" applyAlignment="1">
      <alignment horizontal="center" vertical="center"/>
    </xf>
    <xf numFmtId="0" fontId="163" fillId="0" borderId="0" xfId="0" applyFont="1" applyFill="1" applyAlignment="1">
      <alignment horizontal="right" vertical="center" wrapText="1"/>
    </xf>
    <xf numFmtId="0" fontId="163" fillId="0" borderId="0" xfId="0" applyFont="1" applyFill="1" applyAlignment="1">
      <alignment horizontal="center" vertical="center"/>
    </xf>
    <xf numFmtId="49" fontId="161" fillId="0" borderId="1" xfId="19" applyNumberFormat="1" applyFont="1" applyFill="1" applyBorder="1" applyAlignment="1">
      <alignment horizontal="center" vertical="center" wrapText="1"/>
    </xf>
    <xf numFmtId="0" fontId="160" fillId="0" borderId="5" xfId="8" applyFont="1" applyFill="1" applyBorder="1" applyAlignment="1">
      <alignment horizontal="center" vertical="center" wrapText="1"/>
    </xf>
    <xf numFmtId="0" fontId="160" fillId="0" borderId="6" xfId="8" applyFont="1" applyFill="1" applyBorder="1" applyAlignment="1">
      <alignment horizontal="center" vertical="center" wrapText="1"/>
    </xf>
    <xf numFmtId="0" fontId="160" fillId="0" borderId="6" xfId="0" applyFont="1" applyFill="1" applyBorder="1"/>
    <xf numFmtId="0" fontId="160" fillId="2" borderId="0" xfId="19" applyFont="1" applyFill="1" applyAlignment="1">
      <alignment horizontal="left" vertical="center" wrapText="1"/>
    </xf>
    <xf numFmtId="0" fontId="161" fillId="2" borderId="0" xfId="19" applyFont="1" applyFill="1" applyAlignment="1">
      <alignment horizontal="right" vertical="center" wrapText="1"/>
    </xf>
    <xf numFmtId="0" fontId="163" fillId="2" borderId="0" xfId="19" applyFont="1" applyFill="1" applyAlignment="1">
      <alignment horizontal="right" vertical="center" wrapText="1"/>
    </xf>
    <xf numFmtId="0" fontId="161" fillId="2" borderId="0" xfId="19" applyFont="1" applyFill="1" applyAlignment="1">
      <alignment horizontal="center" vertical="center" wrapText="1"/>
    </xf>
    <xf numFmtId="0" fontId="163" fillId="2" borderId="0" xfId="19" applyFont="1" applyFill="1" applyAlignment="1">
      <alignment horizontal="center" vertical="center"/>
    </xf>
    <xf numFmtId="0" fontId="161" fillId="2" borderId="0" xfId="19" applyFont="1" applyFill="1" applyAlignment="1">
      <alignment horizontal="left" vertical="center" wrapText="1"/>
    </xf>
    <xf numFmtId="0" fontId="18" fillId="0" borderId="5" xfId="0" applyFont="1" applyFill="1" applyBorder="1" applyAlignment="1">
      <alignment horizontal="center" vertical="center"/>
    </xf>
    <xf numFmtId="0" fontId="18" fillId="0" borderId="30" xfId="0" applyFont="1" applyFill="1" applyBorder="1" applyAlignment="1">
      <alignment horizontal="center" vertical="center"/>
    </xf>
    <xf numFmtId="0" fontId="18" fillId="0" borderId="6" xfId="0" applyFont="1" applyFill="1" applyBorder="1" applyAlignment="1">
      <alignment horizontal="center" vertical="center"/>
    </xf>
    <xf numFmtId="0" fontId="16" fillId="2" borderId="0" xfId="0" applyFont="1" applyFill="1" applyAlignment="1">
      <alignment horizontal="right" vertical="center" wrapText="1"/>
    </xf>
    <xf numFmtId="0" fontId="21" fillId="2" borderId="0" xfId="0" applyFont="1" applyFill="1" applyAlignment="1">
      <alignment horizontal="right" vertical="center" wrapText="1"/>
    </xf>
    <xf numFmtId="0" fontId="23" fillId="2" borderId="0" xfId="0" applyFont="1" applyFill="1" applyAlignment="1">
      <alignment horizontal="right" vertical="center" wrapText="1"/>
    </xf>
    <xf numFmtId="0" fontId="15" fillId="2" borderId="0" xfId="0" applyFont="1" applyFill="1" applyAlignment="1">
      <alignment horizontal="center" vertical="center" wrapText="1"/>
    </xf>
    <xf numFmtId="0" fontId="17" fillId="2" borderId="5" xfId="30" applyFont="1" applyFill="1" applyBorder="1" applyAlignment="1">
      <alignment horizontal="center" vertical="center" wrapText="1"/>
    </xf>
    <xf numFmtId="0" fontId="17" fillId="2" borderId="6" xfId="30" applyFont="1" applyFill="1" applyBorder="1" applyAlignment="1">
      <alignment horizontal="center" vertical="center" wrapText="1"/>
    </xf>
    <xf numFmtId="0" fontId="17" fillId="2" borderId="3" xfId="30" applyFont="1" applyFill="1" applyBorder="1" applyAlignment="1">
      <alignment horizontal="center" vertical="center" wrapText="1"/>
    </xf>
    <xf numFmtId="0" fontId="17" fillId="2" borderId="4" xfId="30" applyFont="1" applyFill="1" applyBorder="1" applyAlignment="1">
      <alignment horizontal="center" vertical="center" wrapText="1"/>
    </xf>
    <xf numFmtId="0" fontId="149" fillId="2" borderId="2" xfId="49" applyFont="1" applyFill="1" applyBorder="1" applyAlignment="1">
      <alignment horizontal="left"/>
    </xf>
    <xf numFmtId="0" fontId="17" fillId="2" borderId="5" xfId="49" applyFont="1" applyFill="1" applyBorder="1" applyAlignment="1">
      <alignment horizontal="center" vertical="center" wrapText="1"/>
    </xf>
    <xf numFmtId="0" fontId="17" fillId="2" borderId="6" xfId="49" applyFont="1" applyFill="1" applyBorder="1" applyAlignment="1">
      <alignment horizontal="center" vertical="center" wrapText="1"/>
    </xf>
    <xf numFmtId="0" fontId="17" fillId="2" borderId="1" xfId="49" applyFont="1" applyFill="1" applyBorder="1" applyAlignment="1">
      <alignment horizontal="center" vertical="center" wrapText="1"/>
    </xf>
    <xf numFmtId="0" fontId="16" fillId="2" borderId="8" xfId="49" applyFont="1" applyFill="1" applyBorder="1" applyAlignment="1">
      <alignment horizontal="left"/>
    </xf>
    <xf numFmtId="0" fontId="18" fillId="2" borderId="0" xfId="48" applyFont="1" applyFill="1" applyAlignment="1">
      <alignment horizontal="left" vertical="center" wrapText="1"/>
    </xf>
    <xf numFmtId="0" fontId="17" fillId="2" borderId="0" xfId="48" applyFont="1" applyFill="1" applyAlignment="1">
      <alignment horizontal="left" vertical="center" wrapText="1"/>
    </xf>
    <xf numFmtId="0" fontId="99" fillId="2" borderId="0" xfId="48" applyFont="1" applyFill="1" applyAlignment="1">
      <alignment horizontal="right" vertical="center" wrapText="1"/>
    </xf>
    <xf numFmtId="0" fontId="23" fillId="2" borderId="0" xfId="48" applyFont="1" applyFill="1" applyAlignment="1">
      <alignment horizontal="right" vertical="center" wrapText="1"/>
    </xf>
    <xf numFmtId="0" fontId="15" fillId="2" borderId="0" xfId="48" applyFont="1" applyFill="1" applyAlignment="1">
      <alignment horizontal="center" vertical="center" wrapText="1"/>
    </xf>
    <xf numFmtId="15" fontId="16" fillId="2" borderId="0" xfId="48" applyNumberFormat="1" applyFont="1" applyFill="1" applyAlignment="1">
      <alignment horizontal="center" vertical="center"/>
    </xf>
    <xf numFmtId="0" fontId="16" fillId="2" borderId="0" xfId="48" applyFont="1" applyFill="1" applyAlignment="1">
      <alignment horizontal="center" vertical="center"/>
    </xf>
    <xf numFmtId="0" fontId="17" fillId="2" borderId="5" xfId="19" applyFont="1" applyFill="1" applyBorder="1" applyAlignment="1">
      <alignment horizontal="center" vertical="center" wrapText="1"/>
    </xf>
    <xf numFmtId="0" fontId="17" fillId="2" borderId="6" xfId="19" applyFont="1" applyFill="1" applyBorder="1" applyAlignment="1">
      <alignment horizontal="center" vertical="center" wrapText="1"/>
    </xf>
    <xf numFmtId="166" fontId="17" fillId="2" borderId="3" xfId="237" applyNumberFormat="1" applyFont="1" applyFill="1" applyBorder="1" applyAlignment="1" applyProtection="1">
      <alignment horizontal="center" vertical="center" wrapText="1"/>
    </xf>
    <xf numFmtId="166" fontId="17" fillId="2" borderId="4" xfId="237" applyNumberFormat="1" applyFont="1" applyFill="1" applyBorder="1" applyAlignment="1" applyProtection="1">
      <alignment horizontal="center" vertical="center" wrapText="1"/>
    </xf>
    <xf numFmtId="0" fontId="17" fillId="2" borderId="0" xfId="48" applyFont="1" applyFill="1" applyAlignment="1">
      <alignment horizontal="center"/>
    </xf>
    <xf numFmtId="166" fontId="18" fillId="2" borderId="0" xfId="237" applyNumberFormat="1" applyFont="1" applyFill="1" applyAlignment="1">
      <alignment horizontal="center"/>
    </xf>
    <xf numFmtId="166" fontId="17" fillId="2" borderId="8" xfId="1" applyNumberFormat="1" applyFont="1" applyFill="1" applyBorder="1" applyAlignment="1">
      <alignment horizontal="center"/>
      <protection locked="0"/>
    </xf>
    <xf numFmtId="0" fontId="17" fillId="2" borderId="0" xfId="48" applyFont="1" applyFill="1" applyAlignment="1">
      <alignment horizontal="right" vertical="center" wrapText="1"/>
    </xf>
    <xf numFmtId="0" fontId="16" fillId="2" borderId="0" xfId="48" applyFont="1" applyFill="1" applyAlignment="1">
      <alignment horizontal="right" vertical="center" wrapText="1"/>
    </xf>
    <xf numFmtId="0" fontId="18" fillId="2" borderId="0" xfId="48" applyFont="1" applyFill="1" applyAlignment="1">
      <alignment vertical="center" wrapText="1"/>
    </xf>
    <xf numFmtId="3" fontId="17" fillId="2" borderId="0" xfId="49" applyNumberFormat="1" applyFont="1" applyFill="1" applyAlignment="1">
      <alignment horizontal="left" vertical="center" wrapText="1"/>
    </xf>
    <xf numFmtId="3" fontId="18" fillId="2" borderId="0" xfId="49"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0" fontId="16" fillId="2" borderId="8" xfId="48" applyFont="1" applyFill="1" applyBorder="1" applyAlignment="1">
      <alignment horizontal="left" vertical="center"/>
    </xf>
    <xf numFmtId="166" fontId="17" fillId="2" borderId="5" xfId="237" applyNumberFormat="1" applyFont="1" applyFill="1" applyBorder="1" applyAlignment="1" applyProtection="1">
      <alignment horizontal="center" vertical="center" wrapText="1"/>
    </xf>
    <xf numFmtId="166" fontId="17" fillId="2" borderId="6" xfId="237" applyNumberFormat="1" applyFont="1" applyFill="1" applyBorder="1" applyAlignment="1" applyProtection="1">
      <alignment horizontal="center" vertical="center" wrapText="1"/>
    </xf>
    <xf numFmtId="0" fontId="17" fillId="2" borderId="0" xfId="48" applyFont="1" applyFill="1" applyAlignment="1">
      <alignment horizontal="left"/>
    </xf>
    <xf numFmtId="0" fontId="17" fillId="2" borderId="0" xfId="48" applyFont="1" applyFill="1" applyAlignment="1">
      <alignment horizontal="right" wrapText="1"/>
    </xf>
    <xf numFmtId="3" fontId="18" fillId="2" borderId="0" xfId="496" applyNumberFormat="1" applyFont="1" applyFill="1" applyAlignment="1">
      <alignment horizontal="left" vertical="center" wrapText="1"/>
    </xf>
    <xf numFmtId="0" fontId="17" fillId="2" borderId="0" xfId="48" applyFont="1" applyFill="1" applyAlignment="1">
      <alignment vertical="center" wrapText="1"/>
    </xf>
    <xf numFmtId="0" fontId="17" fillId="2" borderId="3" xfId="19" applyFont="1" applyFill="1" applyBorder="1" applyAlignment="1">
      <alignment horizontal="center" vertical="center" wrapText="1"/>
    </xf>
    <xf numFmtId="0" fontId="17" fillId="2" borderId="4" xfId="19" applyFont="1" applyFill="1" applyBorder="1" applyAlignment="1">
      <alignment horizontal="center" vertical="center" wrapText="1"/>
    </xf>
    <xf numFmtId="0" fontId="18" fillId="2" borderId="0" xfId="48" applyFont="1" applyFill="1" applyAlignment="1">
      <alignment horizontal="center"/>
    </xf>
  </cellXfs>
  <cellStyles count="985">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82"/>
    <cellStyle name="Comma 29" xfId="984"/>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11" xfId="981"/>
    <cellStyle name="Normal 212" xfId="983"/>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LUU%20KY-GIAM%20SAT\1.KHACH%20HANG\TCFIN%20-%20QUY%20DAU%20TU%20CP%20NH%20VA%20TC%20TECHCOM%20-%2017335428%20-%20BIDB500688\5.%20THEO%20DOI%20GIAO%20DICH\FORMWORKING\TCFIN_FORMWORKING_T3.2024.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GNOS"/>
      <sheetName val="CASH"/>
      <sheetName val="SHARE"/>
      <sheetName val="BOND"/>
      <sheetName val="MOMAR"/>
      <sheetName val="DERI"/>
      <sheetName val="OTHERS"/>
      <sheetName val="PRICE"/>
      <sheetName val="FUNCER"/>
      <sheetName val="RECORD"/>
      <sheetName val="ENTRYS"/>
      <sheetName val="Realtime"/>
      <sheetName val="BALANCE"/>
      <sheetName val="BOOK"/>
      <sheetName val="REPORTS"/>
      <sheetName val="FORMNAV"/>
      <sheetName val="WORK"/>
      <sheetName val="Portfolio"/>
      <sheetName val="NAVREP"/>
      <sheetName val="PERIREP"/>
      <sheetName val="PHI_VSD"/>
      <sheetName val="THONG_BAO_PHI"/>
      <sheetName val="CHUYEN_TIEN"/>
      <sheetName val="TT_TIEN_BAN_CCQ"/>
      <sheetName val="TCFIN_FORMWORKING_T3.2024"/>
    </sheetNames>
    <sheetDataSet>
      <sheetData sheetId="0">
        <row r="24">
          <cell r="B24">
            <v>10000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B26" sqref="B26"/>
    </sheetView>
  </sheetViews>
  <sheetFormatPr defaultColWidth="9.109375" defaultRowHeight="13.2"/>
  <cols>
    <col min="1" max="1" width="9.109375" style="18"/>
    <col min="2" max="2" width="41" style="18" customWidth="1"/>
    <col min="3" max="3" width="42" style="18" customWidth="1"/>
    <col min="4" max="16384" width="9.109375" style="18"/>
  </cols>
  <sheetData>
    <row r="1" spans="1:3">
      <c r="A1" s="162" t="s">
        <v>431</v>
      </c>
      <c r="B1" s="162" t="s">
        <v>432</v>
      </c>
      <c r="C1" s="162" t="s">
        <v>433</v>
      </c>
    </row>
    <row r="2" spans="1:3">
      <c r="A2" s="162"/>
      <c r="B2" s="163">
        <f>BCthunhap!D46-BCKetQuaHoatDong_06028!D44</f>
        <v>0</v>
      </c>
      <c r="C2" s="163">
        <f>BCtinhhinhtaichinh!D33-BCTaiSan_06027!D30</f>
        <v>0</v>
      </c>
    </row>
    <row r="3" spans="1:3">
      <c r="A3" s="162"/>
      <c r="B3" s="163">
        <f>BCthunhap!D45-BCKetQuaHoatDong_06028!D43-BCKetQuaHoatDong_06028!D41</f>
        <v>0</v>
      </c>
      <c r="C3" s="163">
        <f>BCTaiSan_06027!D54-BCtinhhinhtaichinh!D45</f>
        <v>0</v>
      </c>
    </row>
    <row r="4" spans="1:3">
      <c r="A4" s="162"/>
      <c r="B4" s="163">
        <f>BCtinhhinhtaichinh!D51-BCtinhhinhtaichinh!E51-BCthunhap!D48</f>
        <v>0</v>
      </c>
      <c r="C4" s="163">
        <f>BCtinhhinhtaichinh!D52-BCTaiSan_06027!D57</f>
        <v>0</v>
      </c>
    </row>
    <row r="5" spans="1:3">
      <c r="A5" s="162"/>
      <c r="B5" s="163">
        <f>BCthunhap!D48-BCKetQuaHoatDong_06028!D45</f>
        <v>0</v>
      </c>
      <c r="C5" s="163">
        <f>BCtinhhinhtaichinh!D47-Khac_06030!D34</f>
        <v>0</v>
      </c>
    </row>
    <row r="6" spans="1:3">
      <c r="A6" s="162"/>
      <c r="B6" s="163">
        <f>+BCKetQuaHoatDong_06028!D48-GiaTriTaiSanRong_06129!E14</f>
        <v>0</v>
      </c>
      <c r="C6" s="163">
        <f>BCtinhhinhtaichinh!D33-BCDanhMucDauTu_06029!F61</f>
        <v>0</v>
      </c>
    </row>
    <row r="7" spans="1:3">
      <c r="A7" s="162"/>
      <c r="B7" s="163"/>
      <c r="C7" s="163">
        <f>BCtinhhinhtaichinh!D33-BCDanhMucDauTu_06029!F61</f>
        <v>0</v>
      </c>
    </row>
    <row r="10" spans="1:3">
      <c r="B10" s="215" t="s">
        <v>651</v>
      </c>
    </row>
    <row r="11" spans="1:3">
      <c r="B11" s="7"/>
    </row>
    <row r="12" spans="1:3">
      <c r="B12" s="8" t="s">
        <v>652</v>
      </c>
    </row>
    <row r="13" spans="1:3" ht="13.8">
      <c r="B13" s="164"/>
    </row>
    <row r="14" spans="1:3" ht="20.399999999999999">
      <c r="B14" s="216" t="s">
        <v>653</v>
      </c>
    </row>
    <row r="15" spans="1:3" ht="13.8">
      <c r="B15" s="164"/>
    </row>
    <row r="16" spans="1:3" ht="20.399999999999999">
      <c r="B16" s="165" t="s">
        <v>654</v>
      </c>
      <c r="C16" s="165" t="s">
        <v>649</v>
      </c>
    </row>
    <row r="21" spans="2:3" ht="26.4">
      <c r="B21" s="166" t="s">
        <v>655</v>
      </c>
      <c r="C21" s="166" t="s">
        <v>650</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16" zoomScaleNormal="100" zoomScaleSheetLayoutView="85" zoomScalePageLayoutView="77" workbookViewId="0">
      <selection activeCell="A2" sqref="A2:K2"/>
    </sheetView>
  </sheetViews>
  <sheetFormatPr defaultColWidth="9.109375" defaultRowHeight="14.4"/>
  <cols>
    <col min="1" max="1" width="4.88671875" style="24" customWidth="1"/>
    <col min="2" max="2" width="47.109375" style="25" customWidth="1"/>
    <col min="3" max="3" width="9.109375" style="25"/>
    <col min="4" max="4" width="14.5546875" style="25" customWidth="1"/>
    <col min="5" max="5" width="14" style="25" customWidth="1"/>
    <col min="6" max="6" width="9.109375" style="25"/>
    <col min="7" max="7" width="18.33203125" style="25" customWidth="1"/>
    <col min="8" max="10" width="19" style="25" customWidth="1"/>
    <col min="11" max="11" width="26.88671875" style="25" customWidth="1"/>
    <col min="12" max="16384" width="9.109375" style="25"/>
  </cols>
  <sheetData>
    <row r="1" spans="1:11" ht="27.75" customHeight="1">
      <c r="A1" s="476" t="s">
        <v>507</v>
      </c>
      <c r="B1" s="476"/>
      <c r="C1" s="476"/>
      <c r="D1" s="476"/>
      <c r="E1" s="476"/>
      <c r="F1" s="476"/>
      <c r="G1" s="476"/>
      <c r="H1" s="476"/>
      <c r="I1" s="476"/>
      <c r="J1" s="476"/>
      <c r="K1" s="476"/>
    </row>
    <row r="2" spans="1:11" ht="28.5" customHeight="1">
      <c r="A2" s="477" t="s">
        <v>640</v>
      </c>
      <c r="B2" s="477"/>
      <c r="C2" s="477"/>
      <c r="D2" s="477"/>
      <c r="E2" s="477"/>
      <c r="F2" s="477"/>
      <c r="G2" s="477"/>
      <c r="H2" s="477"/>
      <c r="I2" s="477"/>
      <c r="J2" s="477"/>
      <c r="K2" s="477"/>
    </row>
    <row r="3" spans="1:11" ht="15" customHeight="1">
      <c r="A3" s="478" t="s">
        <v>235</v>
      </c>
      <c r="B3" s="478"/>
      <c r="C3" s="478"/>
      <c r="D3" s="478"/>
      <c r="E3" s="478"/>
      <c r="F3" s="478"/>
      <c r="G3" s="478"/>
      <c r="H3" s="478"/>
      <c r="I3" s="478"/>
      <c r="J3" s="478"/>
      <c r="K3" s="478"/>
    </row>
    <row r="4" spans="1:11">
      <c r="A4" s="478"/>
      <c r="B4" s="478"/>
      <c r="C4" s="478"/>
      <c r="D4" s="478"/>
      <c r="E4" s="478"/>
      <c r="F4" s="478"/>
      <c r="G4" s="478"/>
      <c r="H4" s="478"/>
      <c r="I4" s="478"/>
      <c r="J4" s="478"/>
      <c r="K4" s="478"/>
    </row>
    <row r="5" spans="1:11">
      <c r="A5" s="459" t="str">
        <f>'ngay thang'!B12</f>
        <v>Tại ngày 30 tháng 11 năm 2024/ As at 30 Nov 2024</v>
      </c>
      <c r="B5" s="459"/>
      <c r="C5" s="459"/>
      <c r="D5" s="459"/>
      <c r="E5" s="459"/>
      <c r="F5" s="459"/>
      <c r="G5" s="459"/>
      <c r="H5" s="459"/>
      <c r="I5" s="459"/>
      <c r="J5" s="459"/>
      <c r="K5" s="459"/>
    </row>
    <row r="6" spans="1:11">
      <c r="A6" s="15"/>
      <c r="B6" s="15"/>
      <c r="C6" s="15"/>
      <c r="D6" s="15"/>
      <c r="E6" s="15"/>
      <c r="F6" s="1"/>
    </row>
    <row r="7" spans="1:11" ht="27.75" customHeight="1">
      <c r="A7" s="458" t="s">
        <v>244</v>
      </c>
      <c r="B7" s="458"/>
      <c r="D7" s="458" t="s">
        <v>605</v>
      </c>
      <c r="E7" s="458"/>
      <c r="F7" s="458"/>
      <c r="G7" s="458"/>
      <c r="H7" s="458"/>
      <c r="I7" s="458"/>
      <c r="J7" s="458"/>
    </row>
    <row r="8" spans="1:11" ht="31.5" customHeight="1">
      <c r="A8" s="458" t="s">
        <v>242</v>
      </c>
      <c r="B8" s="458"/>
      <c r="D8" s="458" t="s">
        <v>444</v>
      </c>
      <c r="E8" s="458"/>
      <c r="F8" s="458"/>
      <c r="G8" s="458"/>
      <c r="H8" s="458"/>
      <c r="I8" s="458"/>
      <c r="J8" s="458"/>
    </row>
    <row r="9" spans="1:11" ht="31.5" customHeight="1">
      <c r="A9" s="454" t="s">
        <v>241</v>
      </c>
      <c r="B9" s="454"/>
      <c r="D9" s="454" t="s">
        <v>243</v>
      </c>
      <c r="E9" s="454"/>
      <c r="F9" s="454"/>
      <c r="G9" s="454"/>
      <c r="H9" s="454"/>
      <c r="I9" s="454"/>
      <c r="J9" s="454"/>
    </row>
    <row r="10" spans="1:11" ht="31.5" customHeight="1">
      <c r="A10" s="454" t="s">
        <v>245</v>
      </c>
      <c r="B10" s="454"/>
      <c r="D10" s="458" t="str">
        <f>'ngay thang'!B14</f>
        <v>Ngày 04 tháng 12 năm 2024
04 Dec 2024</v>
      </c>
      <c r="E10" s="454"/>
      <c r="F10" s="454"/>
      <c r="G10" s="454"/>
      <c r="H10" s="454"/>
      <c r="I10" s="454"/>
      <c r="J10" s="454"/>
    </row>
    <row r="12" spans="1:11" s="26" customFormat="1" ht="29.25" customHeight="1">
      <c r="A12" s="479" t="s">
        <v>207</v>
      </c>
      <c r="B12" s="479" t="s">
        <v>208</v>
      </c>
      <c r="C12" s="479" t="s">
        <v>199</v>
      </c>
      <c r="D12" s="479" t="s">
        <v>231</v>
      </c>
      <c r="E12" s="479" t="s">
        <v>209</v>
      </c>
      <c r="F12" s="479" t="s">
        <v>210</v>
      </c>
      <c r="G12" s="479" t="s">
        <v>211</v>
      </c>
      <c r="H12" s="481" t="s">
        <v>212</v>
      </c>
      <c r="I12" s="482"/>
      <c r="J12" s="481" t="s">
        <v>215</v>
      </c>
      <c r="K12" s="482"/>
    </row>
    <row r="13" spans="1:11" s="26" customFormat="1" ht="52.8">
      <c r="A13" s="480"/>
      <c r="B13" s="480"/>
      <c r="C13" s="480"/>
      <c r="D13" s="480"/>
      <c r="E13" s="480"/>
      <c r="F13" s="480"/>
      <c r="G13" s="480"/>
      <c r="H13" s="161" t="s">
        <v>213</v>
      </c>
      <c r="I13" s="161" t="s">
        <v>214</v>
      </c>
      <c r="J13" s="161" t="s">
        <v>216</v>
      </c>
      <c r="K13" s="161" t="s">
        <v>214</v>
      </c>
    </row>
    <row r="14" spans="1:11" s="26" customFormat="1" ht="26.4">
      <c r="A14" s="3" t="s">
        <v>72</v>
      </c>
      <c r="B14" s="4" t="s">
        <v>223</v>
      </c>
      <c r="C14" s="4" t="s">
        <v>73</v>
      </c>
      <c r="D14" s="153"/>
      <c r="E14" s="153"/>
      <c r="F14" s="154"/>
      <c r="G14" s="155"/>
      <c r="H14" s="4"/>
      <c r="I14" s="2"/>
      <c r="J14" s="5"/>
      <c r="K14" s="6"/>
    </row>
    <row r="15" spans="1:11" s="26" customFormat="1" ht="26.4">
      <c r="A15" s="3" t="s">
        <v>46</v>
      </c>
      <c r="B15" s="4" t="s">
        <v>224</v>
      </c>
      <c r="C15" s="4" t="s">
        <v>74</v>
      </c>
      <c r="D15" s="154"/>
      <c r="E15" s="154"/>
      <c r="F15" s="154"/>
      <c r="G15" s="155"/>
      <c r="H15" s="4"/>
      <c r="I15" s="2"/>
      <c r="J15" s="4"/>
      <c r="K15" s="2"/>
    </row>
    <row r="16" spans="1:11" s="26" customFormat="1" ht="26.4">
      <c r="A16" s="3" t="s">
        <v>75</v>
      </c>
      <c r="B16" s="4" t="s">
        <v>217</v>
      </c>
      <c r="C16" s="4" t="s">
        <v>76</v>
      </c>
      <c r="D16" s="154"/>
      <c r="E16" s="154"/>
      <c r="F16" s="154"/>
      <c r="G16" s="153"/>
      <c r="H16" s="4"/>
      <c r="I16" s="156"/>
      <c r="J16" s="4"/>
      <c r="K16" s="156"/>
    </row>
    <row r="17" spans="1:11" s="26" customFormat="1" ht="26.4">
      <c r="A17" s="3" t="s">
        <v>56</v>
      </c>
      <c r="B17" s="4" t="s">
        <v>218</v>
      </c>
      <c r="C17" s="4" t="s">
        <v>77</v>
      </c>
      <c r="D17" s="154"/>
      <c r="E17" s="154"/>
      <c r="F17" s="154"/>
      <c r="G17" s="155"/>
      <c r="H17" s="4"/>
      <c r="I17" s="2"/>
      <c r="J17" s="4"/>
      <c r="K17" s="2"/>
    </row>
    <row r="18" spans="1:11" s="26" customFormat="1" ht="26.4">
      <c r="A18" s="3" t="s">
        <v>78</v>
      </c>
      <c r="B18" s="4" t="s">
        <v>225</v>
      </c>
      <c r="C18" s="4" t="s">
        <v>79</v>
      </c>
      <c r="D18" s="154"/>
      <c r="E18" s="154"/>
      <c r="F18" s="154"/>
      <c r="G18" s="155"/>
      <c r="H18" s="4"/>
      <c r="I18" s="2"/>
      <c r="J18" s="4"/>
      <c r="K18" s="2"/>
    </row>
    <row r="19" spans="1:11" s="26" customFormat="1" ht="26.4">
      <c r="A19" s="3" t="s">
        <v>80</v>
      </c>
      <c r="B19" s="4" t="s">
        <v>219</v>
      </c>
      <c r="C19" s="4" t="s">
        <v>81</v>
      </c>
      <c r="D19" s="154"/>
      <c r="E19" s="154"/>
      <c r="F19" s="154"/>
      <c r="G19" s="155"/>
      <c r="H19" s="4"/>
      <c r="I19" s="2"/>
      <c r="J19" s="4"/>
      <c r="K19" s="2"/>
    </row>
    <row r="20" spans="1:11" s="26" customFormat="1" ht="26.4">
      <c r="A20" s="3" t="s">
        <v>46</v>
      </c>
      <c r="B20" s="4" t="s">
        <v>220</v>
      </c>
      <c r="C20" s="4" t="s">
        <v>82</v>
      </c>
      <c r="D20" s="154"/>
      <c r="E20" s="154"/>
      <c r="F20" s="154"/>
      <c r="G20" s="155"/>
      <c r="H20" s="4"/>
      <c r="I20" s="2"/>
      <c r="J20" s="4"/>
      <c r="K20" s="2"/>
    </row>
    <row r="21" spans="1:11" s="26" customFormat="1" ht="26.4">
      <c r="A21" s="3" t="s">
        <v>83</v>
      </c>
      <c r="B21" s="4" t="s">
        <v>221</v>
      </c>
      <c r="C21" s="4" t="s">
        <v>84</v>
      </c>
      <c r="D21" s="154"/>
      <c r="E21" s="154"/>
      <c r="F21" s="154"/>
      <c r="G21" s="155"/>
      <c r="H21" s="4"/>
      <c r="I21" s="2"/>
      <c r="J21" s="4"/>
      <c r="K21" s="2"/>
    </row>
    <row r="22" spans="1:11" s="26" customFormat="1" ht="26.4">
      <c r="A22" s="3" t="s">
        <v>56</v>
      </c>
      <c r="B22" s="4" t="s">
        <v>222</v>
      </c>
      <c r="C22" s="4" t="s">
        <v>85</v>
      </c>
      <c r="D22" s="154"/>
      <c r="E22" s="154"/>
      <c r="F22" s="154"/>
      <c r="G22" s="155"/>
      <c r="H22" s="4"/>
      <c r="I22" s="2"/>
      <c r="J22" s="4"/>
      <c r="K22" s="2"/>
    </row>
    <row r="23" spans="1:11" s="26" customFormat="1" ht="39.6">
      <c r="A23" s="3" t="s">
        <v>86</v>
      </c>
      <c r="B23" s="4" t="s">
        <v>226</v>
      </c>
      <c r="C23" s="4" t="s">
        <v>87</v>
      </c>
      <c r="D23" s="154"/>
      <c r="E23" s="154"/>
      <c r="F23" s="154"/>
      <c r="G23" s="155"/>
      <c r="H23" s="4"/>
      <c r="I23" s="2"/>
      <c r="J23" s="4"/>
      <c r="K23" s="2"/>
    </row>
    <row r="24" spans="1:11" s="26" customFormat="1" ht="13.2">
      <c r="A24" s="157"/>
      <c r="B24" s="158"/>
      <c r="C24" s="158"/>
      <c r="D24" s="154"/>
      <c r="E24" s="154"/>
      <c r="F24" s="154"/>
      <c r="G24" s="155"/>
      <c r="H24" s="4"/>
      <c r="I24" s="2"/>
      <c r="J24" s="5"/>
      <c r="K24" s="6"/>
    </row>
    <row r="25" spans="1:11" s="26" customFormat="1" ht="13.2">
      <c r="A25" s="159"/>
    </row>
    <row r="26" spans="1:11" s="26" customFormat="1" ht="13.2">
      <c r="A26" s="193" t="s">
        <v>626</v>
      </c>
      <c r="B26" s="1"/>
      <c r="C26" s="27"/>
      <c r="I26" s="28" t="s">
        <v>627</v>
      </c>
    </row>
    <row r="27" spans="1:11" s="26" customFormat="1" ht="13.2">
      <c r="A27" s="29" t="s">
        <v>176</v>
      </c>
      <c r="B27" s="1"/>
      <c r="C27" s="27"/>
      <c r="I27" s="30" t="s">
        <v>177</v>
      </c>
    </row>
    <row r="28" spans="1:11">
      <c r="A28" s="1"/>
      <c r="B28" s="1"/>
      <c r="C28" s="27"/>
      <c r="I28" s="27"/>
    </row>
    <row r="29" spans="1:11">
      <c r="A29" s="1"/>
      <c r="B29" s="1"/>
      <c r="C29" s="27"/>
      <c r="I29" s="27"/>
    </row>
    <row r="30" spans="1:11">
      <c r="A30" s="1"/>
      <c r="B30" s="1"/>
      <c r="C30" s="27"/>
      <c r="I30" s="27"/>
    </row>
    <row r="31" spans="1:11">
      <c r="A31" s="1"/>
      <c r="B31" s="1"/>
      <c r="C31" s="27"/>
      <c r="I31" s="27"/>
    </row>
    <row r="32" spans="1:11">
      <c r="A32" s="1"/>
      <c r="B32" s="1"/>
      <c r="C32" s="27"/>
      <c r="I32" s="27"/>
    </row>
    <row r="33" spans="1:11">
      <c r="A33" s="1"/>
      <c r="B33" s="1"/>
      <c r="C33" s="27"/>
      <c r="I33" s="27"/>
    </row>
    <row r="34" spans="1:11">
      <c r="A34" s="1"/>
      <c r="B34" s="1"/>
      <c r="C34" s="27"/>
      <c r="I34" s="27"/>
    </row>
    <row r="35" spans="1:11">
      <c r="A35" s="22"/>
      <c r="B35" s="22"/>
      <c r="C35" s="23"/>
      <c r="D35" s="160"/>
      <c r="I35" s="23"/>
      <c r="J35" s="160"/>
      <c r="K35" s="160"/>
    </row>
    <row r="36" spans="1:11">
      <c r="A36" s="19" t="s">
        <v>236</v>
      </c>
      <c r="B36" s="1"/>
      <c r="C36" s="27"/>
      <c r="I36" s="21" t="s">
        <v>445</v>
      </c>
    </row>
    <row r="37" spans="1:11">
      <c r="A37" s="19" t="s">
        <v>592</v>
      </c>
      <c r="B37" s="1"/>
      <c r="C37" s="27"/>
      <c r="I37" s="21"/>
    </row>
    <row r="38" spans="1:11">
      <c r="A38" s="1" t="s">
        <v>237</v>
      </c>
      <c r="B38" s="1"/>
      <c r="C38" s="27"/>
      <c r="I38" s="20"/>
    </row>
    <row r="39" spans="1:11">
      <c r="A39" s="25"/>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J7"/>
  </mergeCells>
  <printOptions horizontalCentered="1"/>
  <pageMargins left="0.7" right="0.7" top="0.3" bottom="0.28000000000000003" header="0.17" footer="0.19"/>
  <pageSetup paperSize="9" scale="6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topLeftCell="A16" zoomScaleNormal="100" workbookViewId="0">
      <selection activeCell="C19" sqref="C19"/>
    </sheetView>
  </sheetViews>
  <sheetFormatPr defaultColWidth="9.109375" defaultRowHeight="14.4"/>
  <cols>
    <col min="1" max="1" width="4.88671875" style="152" customWidth="1"/>
    <col min="2" max="2" width="61.88671875" style="147" customWidth="1"/>
    <col min="3" max="3" width="33.5546875" style="147" customWidth="1"/>
    <col min="4" max="4" width="41.44140625" style="147" customWidth="1"/>
    <col min="5" max="16384" width="9.109375" style="147"/>
  </cols>
  <sheetData>
    <row r="1" spans="1:4" ht="27.75" customHeight="1">
      <c r="A1" s="490" t="s">
        <v>507</v>
      </c>
      <c r="B1" s="490"/>
      <c r="C1" s="490"/>
      <c r="D1" s="490"/>
    </row>
    <row r="2" spans="1:4" ht="28.5" customHeight="1">
      <c r="A2" s="491" t="s">
        <v>639</v>
      </c>
      <c r="B2" s="491"/>
      <c r="C2" s="491"/>
      <c r="D2" s="491"/>
    </row>
    <row r="3" spans="1:4" ht="15" customHeight="1">
      <c r="A3" s="492" t="s">
        <v>449</v>
      </c>
      <c r="B3" s="492"/>
      <c r="C3" s="492"/>
      <c r="D3" s="492"/>
    </row>
    <row r="4" spans="1:4">
      <c r="A4" s="492"/>
      <c r="B4" s="492"/>
      <c r="C4" s="492"/>
      <c r="D4" s="492"/>
    </row>
    <row r="5" spans="1:4">
      <c r="A5" s="493" t="str">
        <f>'ngay thang'!B10</f>
        <v>Tháng 11 năm 2024/Nov 2024</v>
      </c>
      <c r="B5" s="494"/>
      <c r="C5" s="494"/>
      <c r="D5" s="494"/>
    </row>
    <row r="6" spans="1:4">
      <c r="A6" s="16"/>
      <c r="B6" s="16"/>
      <c r="C6" s="16"/>
      <c r="D6" s="16"/>
    </row>
    <row r="7" spans="1:4" ht="28.5" customHeight="1">
      <c r="A7" s="489" t="s">
        <v>242</v>
      </c>
      <c r="B7" s="489"/>
      <c r="C7" s="489" t="s">
        <v>444</v>
      </c>
      <c r="D7" s="489"/>
    </row>
    <row r="8" spans="1:4" ht="29.25" customHeight="1">
      <c r="A8" s="488" t="s">
        <v>241</v>
      </c>
      <c r="B8" s="488"/>
      <c r="C8" s="489" t="s">
        <v>591</v>
      </c>
      <c r="D8" s="488"/>
    </row>
    <row r="9" spans="1:4" ht="31.5" customHeight="1">
      <c r="A9" s="489" t="s">
        <v>244</v>
      </c>
      <c r="B9" s="489"/>
      <c r="C9" s="489" t="s">
        <v>605</v>
      </c>
      <c r="D9" s="489"/>
    </row>
    <row r="10" spans="1:4" ht="27" customHeight="1">
      <c r="A10" s="488" t="s">
        <v>245</v>
      </c>
      <c r="B10" s="488"/>
      <c r="C10" s="489" t="str">
        <f>'ngay thang'!B14</f>
        <v>Ngày 04 tháng 12 năm 2024
04 Dec 2024</v>
      </c>
      <c r="D10" s="489"/>
    </row>
    <row r="11" spans="1:4" ht="16.5" customHeight="1">
      <c r="A11" s="17"/>
      <c r="B11" s="17"/>
      <c r="C11" s="17"/>
      <c r="D11" s="17"/>
    </row>
    <row r="12" spans="1:4">
      <c r="A12" s="483" t="s">
        <v>450</v>
      </c>
      <c r="B12" s="483"/>
      <c r="C12" s="483"/>
      <c r="D12" s="483"/>
    </row>
    <row r="13" spans="1:4" s="144" customFormat="1" ht="15.75" customHeight="1">
      <c r="A13" s="484" t="s">
        <v>207</v>
      </c>
      <c r="B13" s="484" t="s">
        <v>451</v>
      </c>
      <c r="C13" s="486" t="s">
        <v>452</v>
      </c>
      <c r="D13" s="486"/>
    </row>
    <row r="14" spans="1:4" s="144" customFormat="1" ht="21" customHeight="1">
      <c r="A14" s="485"/>
      <c r="B14" s="485"/>
      <c r="C14" s="151" t="s">
        <v>453</v>
      </c>
      <c r="D14" s="151" t="s">
        <v>454</v>
      </c>
    </row>
    <row r="15" spans="1:4" s="144" customFormat="1" ht="13.2">
      <c r="A15" s="9" t="s">
        <v>46</v>
      </c>
      <c r="B15" s="10" t="s">
        <v>455</v>
      </c>
      <c r="C15" s="139"/>
      <c r="D15" s="139"/>
    </row>
    <row r="16" spans="1:4" s="144" customFormat="1" ht="13.2">
      <c r="A16" s="9" t="s">
        <v>456</v>
      </c>
      <c r="B16" s="10" t="s">
        <v>457</v>
      </c>
      <c r="C16" s="140"/>
      <c r="D16" s="140"/>
    </row>
    <row r="17" spans="1:4" s="144" customFormat="1" ht="13.2">
      <c r="A17" s="9" t="s">
        <v>458</v>
      </c>
      <c r="B17" s="10" t="s">
        <v>459</v>
      </c>
      <c r="C17" s="140"/>
      <c r="D17" s="140"/>
    </row>
    <row r="18" spans="1:4" s="144" customFormat="1" ht="13.2">
      <c r="A18" s="9" t="s">
        <v>56</v>
      </c>
      <c r="B18" s="10" t="s">
        <v>460</v>
      </c>
      <c r="C18" s="140"/>
      <c r="D18" s="140"/>
    </row>
    <row r="19" spans="1:4" s="144" customFormat="1" ht="13.2">
      <c r="A19" s="9" t="s">
        <v>456</v>
      </c>
      <c r="B19" s="10" t="s">
        <v>457</v>
      </c>
      <c r="C19" s="140"/>
      <c r="D19" s="140"/>
    </row>
    <row r="20" spans="1:4" s="144" customFormat="1" ht="13.2">
      <c r="A20" s="9" t="s">
        <v>458</v>
      </c>
      <c r="B20" s="10" t="s">
        <v>459</v>
      </c>
      <c r="C20" s="140"/>
      <c r="D20" s="140"/>
    </row>
    <row r="21" spans="1:4" s="144" customFormat="1" ht="13.2">
      <c r="A21" s="9" t="s">
        <v>133</v>
      </c>
      <c r="B21" s="10" t="s">
        <v>461</v>
      </c>
      <c r="C21" s="140"/>
      <c r="D21" s="140"/>
    </row>
    <row r="22" spans="1:4" s="144" customFormat="1" ht="13.2">
      <c r="A22" s="9" t="s">
        <v>456</v>
      </c>
      <c r="B22" s="10" t="s">
        <v>457</v>
      </c>
      <c r="C22" s="140"/>
      <c r="D22" s="140"/>
    </row>
    <row r="23" spans="1:4" s="144" customFormat="1" ht="13.2">
      <c r="A23" s="9" t="s">
        <v>458</v>
      </c>
      <c r="B23" s="10" t="s">
        <v>459</v>
      </c>
      <c r="C23" s="140"/>
      <c r="D23" s="140"/>
    </row>
    <row r="24" spans="1:4" s="144" customFormat="1" ht="13.2">
      <c r="A24" s="9" t="s">
        <v>135</v>
      </c>
      <c r="B24" s="10" t="s">
        <v>462</v>
      </c>
      <c r="C24" s="140"/>
      <c r="D24" s="140"/>
    </row>
    <row r="25" spans="1:4" s="144" customFormat="1" ht="13.2">
      <c r="A25" s="141">
        <v>1</v>
      </c>
      <c r="B25" s="142" t="s">
        <v>457</v>
      </c>
      <c r="C25" s="140"/>
      <c r="D25" s="140"/>
    </row>
    <row r="26" spans="1:4" s="144" customFormat="1" ht="13.2">
      <c r="A26" s="141">
        <v>2</v>
      </c>
      <c r="B26" s="142" t="s">
        <v>459</v>
      </c>
      <c r="C26" s="140"/>
      <c r="D26" s="140"/>
    </row>
    <row r="27" spans="1:4" s="144" customFormat="1" ht="13.2">
      <c r="A27" s="487" t="s">
        <v>463</v>
      </c>
      <c r="B27" s="487"/>
      <c r="C27" s="487"/>
      <c r="D27" s="487"/>
    </row>
    <row r="28" spans="1:4" s="144" customFormat="1" ht="13.2">
      <c r="A28" s="143"/>
    </row>
    <row r="29" spans="1:4" s="144" customFormat="1" ht="13.2">
      <c r="A29" s="193" t="s">
        <v>626</v>
      </c>
      <c r="B29" s="48"/>
      <c r="D29" s="145" t="s">
        <v>627</v>
      </c>
    </row>
    <row r="30" spans="1:4" s="144" customFormat="1" ht="13.2">
      <c r="A30" s="110" t="s">
        <v>176</v>
      </c>
      <c r="B30" s="48"/>
      <c r="D30" s="146" t="s">
        <v>177</v>
      </c>
    </row>
    <row r="31" spans="1:4">
      <c r="A31" s="48"/>
      <c r="B31" s="48"/>
      <c r="D31" s="148"/>
    </row>
    <row r="32" spans="1:4">
      <c r="A32" s="48"/>
      <c r="B32" s="48"/>
      <c r="D32" s="148"/>
    </row>
    <row r="33" spans="1:4">
      <c r="A33" s="48"/>
      <c r="B33" s="48"/>
      <c r="D33" s="148"/>
    </row>
    <row r="34" spans="1:4">
      <c r="A34" s="48"/>
      <c r="B34" s="48"/>
      <c r="D34" s="148"/>
    </row>
    <row r="35" spans="1:4">
      <c r="A35" s="48"/>
      <c r="B35" s="48"/>
      <c r="D35" s="148"/>
    </row>
    <row r="36" spans="1:4">
      <c r="A36" s="48"/>
      <c r="B36" s="48"/>
      <c r="D36" s="148"/>
    </row>
    <row r="37" spans="1:4">
      <c r="A37" s="48"/>
      <c r="B37" s="48"/>
      <c r="D37" s="149"/>
    </row>
    <row r="38" spans="1:4">
      <c r="A38" s="150" t="s">
        <v>236</v>
      </c>
      <c r="B38" s="103"/>
      <c r="C38" s="106"/>
      <c r="D38" s="104" t="s">
        <v>464</v>
      </c>
    </row>
    <row r="39" spans="1:4">
      <c r="A39" s="11" t="s">
        <v>592</v>
      </c>
      <c r="B39" s="48"/>
      <c r="C39" s="105"/>
      <c r="D39" s="105"/>
    </row>
    <row r="40" spans="1:4">
      <c r="A40" s="48" t="s">
        <v>237</v>
      </c>
      <c r="B40" s="48"/>
    </row>
    <row r="41" spans="1:4">
      <c r="A41" s="147"/>
    </row>
  </sheetData>
  <mergeCells count="17">
    <mergeCell ref="A1:D1"/>
    <mergeCell ref="A2:D2"/>
    <mergeCell ref="A3:D4"/>
    <mergeCell ref="A5:D5"/>
    <mergeCell ref="A7:B7"/>
    <mergeCell ref="C7:D7"/>
    <mergeCell ref="A8:B8"/>
    <mergeCell ref="C8:D8"/>
    <mergeCell ref="A9:B9"/>
    <mergeCell ref="C9:D9"/>
    <mergeCell ref="A10:B10"/>
    <mergeCell ref="C10:D10"/>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topLeftCell="A25" zoomScaleSheetLayoutView="100" workbookViewId="0">
      <selection activeCell="E14" sqref="E14"/>
    </sheetView>
  </sheetViews>
  <sheetFormatPr defaultColWidth="9.109375" defaultRowHeight="13.2"/>
  <cols>
    <col min="1" max="1" width="6.88671875" style="136" customWidth="1"/>
    <col min="2" max="2" width="48.33203125" style="48" customWidth="1"/>
    <col min="3" max="6" width="13" style="61" customWidth="1"/>
    <col min="7" max="7" width="14.5546875" style="48" customWidth="1"/>
    <col min="8" max="8" width="19.109375" style="123" bestFit="1" customWidth="1"/>
    <col min="9" max="9" width="9.109375" style="48"/>
    <col min="10" max="10" width="12.88671875" style="48" bestFit="1" customWidth="1"/>
    <col min="11" max="11" width="5.44140625" style="48" bestFit="1" customWidth="1"/>
    <col min="12" max="12" width="9.109375" style="48" customWidth="1"/>
    <col min="13" max="13" width="24.5546875" style="48" bestFit="1" customWidth="1"/>
    <col min="14" max="16384" width="9.109375" style="48"/>
  </cols>
  <sheetData>
    <row r="1" spans="1:13" ht="33.75" customHeight="1">
      <c r="A1" s="502" t="s">
        <v>507</v>
      </c>
      <c r="B1" s="502"/>
      <c r="C1" s="502"/>
      <c r="D1" s="502"/>
      <c r="E1" s="502"/>
      <c r="F1" s="502"/>
      <c r="G1" s="502"/>
    </row>
    <row r="2" spans="1:13" ht="34.5" customHeight="1">
      <c r="A2" s="503" t="s">
        <v>641</v>
      </c>
      <c r="B2" s="503"/>
      <c r="C2" s="503"/>
      <c r="D2" s="503"/>
      <c r="E2" s="503"/>
      <c r="F2" s="503"/>
      <c r="G2" s="503"/>
    </row>
    <row r="3" spans="1:13" ht="39.75" customHeight="1">
      <c r="A3" s="492" t="s">
        <v>465</v>
      </c>
      <c r="B3" s="492"/>
      <c r="C3" s="492"/>
      <c r="D3" s="492"/>
      <c r="E3" s="492"/>
      <c r="F3" s="492"/>
      <c r="G3" s="492"/>
    </row>
    <row r="4" spans="1:13">
      <c r="A4" s="493" t="str">
        <f>'BC Han muc nuoc ngoai'!A5:D5</f>
        <v>Tháng 11 năm 2024/Nov 2024</v>
      </c>
      <c r="B4" s="494"/>
      <c r="C4" s="494"/>
      <c r="D4" s="494"/>
      <c r="E4" s="494"/>
      <c r="F4" s="494"/>
      <c r="G4" s="494"/>
    </row>
    <row r="5" spans="1:13">
      <c r="A5" s="16"/>
      <c r="B5" s="16"/>
      <c r="C5" s="16"/>
      <c r="D5" s="16"/>
      <c r="E5" s="16"/>
      <c r="F5" s="16"/>
      <c r="G5" s="16"/>
    </row>
    <row r="6" spans="1:13" s="109" customFormat="1" ht="28.5" customHeight="1">
      <c r="A6" s="504" t="s">
        <v>586</v>
      </c>
      <c r="B6" s="504"/>
      <c r="C6" s="505" t="s">
        <v>444</v>
      </c>
      <c r="D6" s="505"/>
      <c r="E6" s="505"/>
      <c r="F6" s="505"/>
      <c r="G6" s="505"/>
      <c r="H6" s="124"/>
    </row>
    <row r="7" spans="1:13" s="109" customFormat="1" ht="28.5" customHeight="1">
      <c r="A7" s="504" t="s">
        <v>241</v>
      </c>
      <c r="B7" s="504"/>
      <c r="C7" s="506" t="s">
        <v>593</v>
      </c>
      <c r="D7" s="506"/>
      <c r="E7" s="506"/>
      <c r="F7" s="506"/>
      <c r="G7" s="506"/>
      <c r="H7" s="124"/>
    </row>
    <row r="8" spans="1:13" s="109" customFormat="1" ht="28.5" customHeight="1">
      <c r="A8" s="504" t="s">
        <v>588</v>
      </c>
      <c r="B8" s="504"/>
      <c r="C8" s="505" t="s">
        <v>605</v>
      </c>
      <c r="D8" s="505"/>
      <c r="E8" s="505"/>
      <c r="F8" s="505"/>
      <c r="G8" s="505"/>
      <c r="H8" s="124"/>
    </row>
    <row r="9" spans="1:13" s="109" customFormat="1" ht="24.75" customHeight="1">
      <c r="A9" s="504" t="s">
        <v>245</v>
      </c>
      <c r="B9" s="504"/>
      <c r="C9" s="507" t="str">
        <f>'BC Han muc nuoc ngoai'!C10:D10</f>
        <v>Ngày 04 tháng 12 năm 2024
04 Dec 2024</v>
      </c>
      <c r="D9" s="507"/>
      <c r="E9" s="507"/>
      <c r="F9" s="108"/>
      <c r="G9" s="125"/>
      <c r="H9" s="124"/>
    </row>
    <row r="10" spans="1:13" s="109" customFormat="1" ht="9" customHeight="1">
      <c r="A10" s="17"/>
      <c r="B10" s="17"/>
      <c r="C10" s="12"/>
      <c r="D10" s="108"/>
      <c r="E10" s="108"/>
      <c r="F10" s="108"/>
      <c r="G10" s="125"/>
      <c r="H10" s="124"/>
    </row>
    <row r="11" spans="1:13" ht="10.199999999999999" customHeight="1">
      <c r="A11" s="48"/>
      <c r="C11" s="48"/>
      <c r="D11" s="48"/>
      <c r="E11" s="48"/>
      <c r="F11" s="48"/>
    </row>
    <row r="12" spans="1:13" ht="33.75" customHeight="1">
      <c r="A12" s="109" t="s">
        <v>466</v>
      </c>
      <c r="B12" s="109"/>
      <c r="C12" s="109"/>
      <c r="D12" s="109"/>
      <c r="E12" s="109"/>
      <c r="F12" s="109"/>
      <c r="G12" s="126"/>
    </row>
    <row r="13" spans="1:13" ht="30.75" customHeight="1">
      <c r="A13" s="495" t="s">
        <v>467</v>
      </c>
      <c r="B13" s="495" t="s">
        <v>248</v>
      </c>
      <c r="C13" s="497" t="s">
        <v>285</v>
      </c>
      <c r="D13" s="498"/>
      <c r="E13" s="497" t="s">
        <v>468</v>
      </c>
      <c r="F13" s="498"/>
      <c r="G13" s="495" t="s">
        <v>469</v>
      </c>
      <c r="M13" s="127"/>
    </row>
    <row r="14" spans="1:13" ht="44.25" customHeight="1">
      <c r="A14" s="496"/>
      <c r="B14" s="496"/>
      <c r="C14" s="111" t="s">
        <v>453</v>
      </c>
      <c r="D14" s="111" t="s">
        <v>470</v>
      </c>
      <c r="E14" s="111" t="s">
        <v>453</v>
      </c>
      <c r="F14" s="111" t="s">
        <v>470</v>
      </c>
      <c r="G14" s="496"/>
      <c r="M14" s="127"/>
    </row>
    <row r="15" spans="1:13" s="78" customFormat="1" ht="26.4">
      <c r="A15" s="115" t="s">
        <v>89</v>
      </c>
      <c r="B15" s="13" t="s">
        <v>471</v>
      </c>
      <c r="C15" s="128"/>
      <c r="D15" s="128"/>
      <c r="E15" s="128"/>
      <c r="F15" s="128"/>
      <c r="G15" s="129"/>
      <c r="H15" s="130"/>
    </row>
    <row r="16" spans="1:13" s="78" customFormat="1" ht="26.4">
      <c r="A16" s="115"/>
      <c r="B16" s="13" t="s">
        <v>472</v>
      </c>
      <c r="C16" s="128"/>
      <c r="D16" s="128"/>
      <c r="E16" s="128"/>
      <c r="F16" s="128"/>
      <c r="G16" s="129"/>
      <c r="H16" s="130"/>
    </row>
    <row r="17" spans="1:13" s="78" customFormat="1" ht="26.4">
      <c r="A17" s="115"/>
      <c r="B17" s="13" t="s">
        <v>473</v>
      </c>
      <c r="C17" s="128"/>
      <c r="D17" s="128"/>
      <c r="E17" s="128"/>
      <c r="F17" s="128"/>
      <c r="G17" s="129"/>
      <c r="H17" s="130"/>
    </row>
    <row r="18" spans="1:13" s="78" customFormat="1" ht="26.4">
      <c r="A18" s="115"/>
      <c r="B18" s="13" t="s">
        <v>367</v>
      </c>
      <c r="C18" s="128"/>
      <c r="D18" s="128"/>
      <c r="E18" s="128"/>
      <c r="F18" s="128"/>
      <c r="G18" s="129"/>
      <c r="H18" s="130"/>
    </row>
    <row r="19" spans="1:13" s="78" customFormat="1" ht="26.4">
      <c r="A19" s="115" t="s">
        <v>93</v>
      </c>
      <c r="B19" s="13" t="s">
        <v>368</v>
      </c>
      <c r="C19" s="128"/>
      <c r="D19" s="128"/>
      <c r="E19" s="128"/>
      <c r="F19" s="128"/>
      <c r="G19" s="129"/>
      <c r="H19" s="130"/>
    </row>
    <row r="20" spans="1:13" s="78" customFormat="1" ht="26.4">
      <c r="A20" s="115" t="s">
        <v>97</v>
      </c>
      <c r="B20" s="13" t="s">
        <v>474</v>
      </c>
      <c r="C20" s="128"/>
      <c r="D20" s="128"/>
      <c r="E20" s="128"/>
      <c r="F20" s="128"/>
      <c r="G20" s="129"/>
      <c r="H20" s="130"/>
    </row>
    <row r="21" spans="1:13" s="78" customFormat="1" ht="26.4">
      <c r="A21" s="115" t="s">
        <v>99</v>
      </c>
      <c r="B21" s="13" t="s">
        <v>373</v>
      </c>
      <c r="C21" s="128"/>
      <c r="D21" s="128"/>
      <c r="E21" s="128"/>
      <c r="F21" s="128"/>
      <c r="G21" s="129"/>
      <c r="H21" s="130"/>
    </row>
    <row r="22" spans="1:13" s="78" customFormat="1" ht="39.6">
      <c r="A22" s="115" t="s">
        <v>101</v>
      </c>
      <c r="B22" s="13" t="s">
        <v>475</v>
      </c>
      <c r="C22" s="128"/>
      <c r="D22" s="128"/>
      <c r="E22" s="128"/>
      <c r="F22" s="128"/>
      <c r="G22" s="129"/>
      <c r="H22" s="130"/>
    </row>
    <row r="23" spans="1:13" s="78" customFormat="1" ht="26.4">
      <c r="A23" s="115" t="s">
        <v>103</v>
      </c>
      <c r="B23" s="13" t="s">
        <v>375</v>
      </c>
      <c r="C23" s="128"/>
      <c r="D23" s="128"/>
      <c r="E23" s="128"/>
      <c r="F23" s="128"/>
      <c r="G23" s="129"/>
      <c r="H23" s="130"/>
    </row>
    <row r="24" spans="1:13" s="78" customFormat="1" ht="26.4">
      <c r="A24" s="115" t="s">
        <v>105</v>
      </c>
      <c r="B24" s="13" t="s">
        <v>376</v>
      </c>
      <c r="C24" s="128"/>
      <c r="D24" s="128"/>
      <c r="E24" s="128"/>
      <c r="F24" s="128"/>
      <c r="G24" s="129"/>
      <c r="H24" s="130"/>
    </row>
    <row r="25" spans="1:13" s="78" customFormat="1" ht="26.4">
      <c r="A25" s="115" t="s">
        <v>107</v>
      </c>
      <c r="B25" s="13" t="s">
        <v>476</v>
      </c>
      <c r="C25" s="81"/>
      <c r="D25" s="81"/>
      <c r="E25" s="81"/>
      <c r="F25" s="81"/>
      <c r="G25" s="131"/>
      <c r="H25" s="130"/>
    </row>
    <row r="26" spans="1:13" ht="30.75" customHeight="1">
      <c r="A26" s="495" t="s">
        <v>467</v>
      </c>
      <c r="B26" s="495" t="s">
        <v>250</v>
      </c>
      <c r="C26" s="497" t="s">
        <v>285</v>
      </c>
      <c r="D26" s="498"/>
      <c r="E26" s="497" t="s">
        <v>468</v>
      </c>
      <c r="F26" s="498"/>
      <c r="G26" s="495" t="s">
        <v>469</v>
      </c>
      <c r="M26" s="127"/>
    </row>
    <row r="27" spans="1:13" ht="34.5" customHeight="1">
      <c r="A27" s="496"/>
      <c r="B27" s="496"/>
      <c r="C27" s="111" t="s">
        <v>453</v>
      </c>
      <c r="D27" s="111" t="s">
        <v>470</v>
      </c>
      <c r="E27" s="111" t="s">
        <v>453</v>
      </c>
      <c r="F27" s="111" t="s">
        <v>470</v>
      </c>
      <c r="G27" s="496"/>
      <c r="M27" s="127"/>
    </row>
    <row r="28" spans="1:13" s="78" customFormat="1" ht="39.6">
      <c r="A28" s="115" t="s">
        <v>110</v>
      </c>
      <c r="B28" s="13" t="s">
        <v>477</v>
      </c>
      <c r="C28" s="81"/>
      <c r="D28" s="81"/>
      <c r="E28" s="81"/>
      <c r="F28" s="81"/>
      <c r="G28" s="129"/>
      <c r="H28" s="130"/>
    </row>
    <row r="29" spans="1:13" s="78" customFormat="1" ht="26.4">
      <c r="A29" s="115" t="s">
        <v>112</v>
      </c>
      <c r="B29" s="13" t="s">
        <v>379</v>
      </c>
      <c r="C29" s="128"/>
      <c r="D29" s="128"/>
      <c r="E29" s="128"/>
      <c r="F29" s="128"/>
      <c r="G29" s="129"/>
      <c r="H29" s="130"/>
    </row>
    <row r="30" spans="1:13" s="78" customFormat="1" ht="26.4">
      <c r="A30" s="115" t="s">
        <v>114</v>
      </c>
      <c r="B30" s="13" t="s">
        <v>387</v>
      </c>
      <c r="C30" s="81"/>
      <c r="D30" s="81"/>
      <c r="E30" s="81"/>
      <c r="F30" s="81"/>
      <c r="G30" s="131"/>
      <c r="H30" s="130"/>
    </row>
    <row r="31" spans="1:13" s="78" customFormat="1" ht="14.4">
      <c r="A31" s="508" t="s">
        <v>463</v>
      </c>
      <c r="B31" s="508"/>
      <c r="C31" s="508"/>
      <c r="D31" s="508"/>
      <c r="E31" s="508"/>
      <c r="F31" s="508"/>
      <c r="G31" s="508"/>
      <c r="H31" s="130"/>
    </row>
    <row r="32" spans="1:13" s="78" customFormat="1" ht="14.4">
      <c r="A32" s="132"/>
      <c r="B32" s="133"/>
      <c r="C32" s="134"/>
      <c r="D32" s="134"/>
      <c r="E32" s="134"/>
      <c r="F32" s="134"/>
      <c r="G32" s="135"/>
      <c r="H32" s="130"/>
    </row>
    <row r="33" spans="1:13" s="123" customFormat="1" ht="11.25" customHeight="1">
      <c r="A33" s="136"/>
      <c r="B33" s="48"/>
      <c r="C33" s="61"/>
      <c r="D33" s="61"/>
      <c r="E33" s="61"/>
      <c r="F33" s="61"/>
      <c r="G33" s="48"/>
      <c r="I33" s="48"/>
      <c r="J33" s="48"/>
      <c r="K33" s="48"/>
      <c r="L33" s="48"/>
      <c r="M33" s="48"/>
    </row>
    <row r="34" spans="1:13" s="123" customFormat="1" ht="5.25" customHeight="1">
      <c r="A34" s="48"/>
      <c r="B34" s="137"/>
      <c r="C34" s="48"/>
      <c r="D34" s="48"/>
      <c r="E34" s="48"/>
      <c r="F34" s="48"/>
      <c r="G34" s="48"/>
      <c r="I34" s="48"/>
      <c r="J34" s="48"/>
      <c r="K34" s="48"/>
      <c r="L34" s="48"/>
      <c r="M34" s="48"/>
    </row>
    <row r="35" spans="1:13" s="123" customFormat="1" ht="12.75" customHeight="1">
      <c r="A35" s="193" t="s">
        <v>626</v>
      </c>
      <c r="B35" s="100"/>
      <c r="C35" s="119"/>
      <c r="D35" s="499" t="s">
        <v>627</v>
      </c>
      <c r="E35" s="499"/>
      <c r="F35" s="499"/>
      <c r="G35" s="499"/>
      <c r="I35" s="48"/>
      <c r="J35" s="48"/>
      <c r="K35" s="48"/>
      <c r="L35" s="48"/>
      <c r="M35" s="48"/>
    </row>
    <row r="36" spans="1:13" s="123" customFormat="1">
      <c r="A36" s="36" t="s">
        <v>176</v>
      </c>
      <c r="B36" s="36"/>
      <c r="C36" s="120"/>
      <c r="D36" s="500" t="s">
        <v>177</v>
      </c>
      <c r="E36" s="500"/>
      <c r="F36" s="500"/>
      <c r="G36" s="500"/>
      <c r="I36" s="48"/>
      <c r="J36" s="48"/>
      <c r="K36" s="48"/>
      <c r="L36" s="48"/>
      <c r="M36" s="48"/>
    </row>
    <row r="37" spans="1:13" s="123" customFormat="1">
      <c r="A37" s="101"/>
      <c r="B37" s="101"/>
      <c r="C37" s="102"/>
      <c r="D37" s="102"/>
      <c r="E37" s="102"/>
      <c r="F37" s="102"/>
      <c r="G37" s="48"/>
      <c r="I37" s="48"/>
      <c r="J37" s="48"/>
      <c r="K37" s="48"/>
      <c r="L37" s="48"/>
      <c r="M37" s="48"/>
    </row>
    <row r="38" spans="1:13" s="123" customFormat="1">
      <c r="A38" s="101"/>
      <c r="B38" s="101"/>
      <c r="C38" s="102"/>
      <c r="D38" s="102"/>
      <c r="E38" s="102"/>
      <c r="F38" s="102"/>
      <c r="G38" s="48"/>
      <c r="I38" s="48"/>
      <c r="J38" s="48"/>
      <c r="K38" s="48"/>
      <c r="L38" s="48"/>
      <c r="M38" s="48"/>
    </row>
    <row r="39" spans="1:13" s="123" customFormat="1">
      <c r="A39" s="101"/>
      <c r="B39" s="101"/>
      <c r="C39" s="102"/>
      <c r="D39" s="102"/>
      <c r="E39" s="102"/>
      <c r="F39" s="102"/>
      <c r="G39" s="48"/>
      <c r="I39" s="48"/>
      <c r="J39" s="48"/>
      <c r="K39" s="48"/>
      <c r="L39" s="48"/>
      <c r="M39" s="48"/>
    </row>
    <row r="40" spans="1:13" s="123" customFormat="1">
      <c r="A40" s="101"/>
      <c r="B40" s="101"/>
      <c r="C40" s="102"/>
      <c r="D40" s="102"/>
      <c r="E40" s="102"/>
      <c r="F40" s="102"/>
      <c r="G40" s="48"/>
      <c r="I40" s="48"/>
      <c r="J40" s="48"/>
      <c r="K40" s="48"/>
      <c r="L40" s="48"/>
      <c r="M40" s="48"/>
    </row>
    <row r="41" spans="1:13" s="123" customFormat="1" ht="65.25" customHeight="1">
      <c r="A41" s="101"/>
      <c r="B41" s="101"/>
      <c r="C41" s="102"/>
      <c r="D41" s="102"/>
      <c r="E41" s="102"/>
      <c r="F41" s="102"/>
      <c r="G41" s="48"/>
      <c r="I41" s="48"/>
      <c r="J41" s="48"/>
      <c r="K41" s="48"/>
      <c r="L41" s="48"/>
      <c r="M41" s="48"/>
    </row>
    <row r="42" spans="1:13" s="138" customFormat="1">
      <c r="A42" s="38" t="s">
        <v>478</v>
      </c>
      <c r="B42" s="38"/>
      <c r="C42" s="38"/>
      <c r="D42" s="501" t="s">
        <v>464</v>
      </c>
      <c r="E42" s="501"/>
      <c r="F42" s="501"/>
      <c r="G42" s="501"/>
      <c r="I42" s="48"/>
      <c r="J42" s="48"/>
      <c r="K42" s="48"/>
      <c r="L42" s="48"/>
      <c r="M42" s="48"/>
    </row>
    <row r="43" spans="1:13" s="138" customFormat="1">
      <c r="A43" s="11" t="s">
        <v>592</v>
      </c>
      <c r="B43" s="11"/>
      <c r="C43" s="11"/>
      <c r="D43" s="105"/>
      <c r="E43" s="105"/>
      <c r="F43" s="105"/>
      <c r="G43" s="11"/>
      <c r="I43" s="48"/>
      <c r="J43" s="48"/>
      <c r="K43" s="48"/>
      <c r="L43" s="48"/>
      <c r="M43" s="48"/>
    </row>
    <row r="44" spans="1:13" s="138" customFormat="1">
      <c r="A44" s="36" t="s">
        <v>237</v>
      </c>
      <c r="B44" s="36"/>
      <c r="C44" s="36"/>
      <c r="D44" s="36"/>
      <c r="E44" s="11"/>
      <c r="F44" s="11"/>
      <c r="G44" s="11"/>
      <c r="I44" s="48"/>
      <c r="J44" s="48"/>
      <c r="K44" s="48"/>
      <c r="L44" s="48"/>
      <c r="M44" s="48"/>
    </row>
  </sheetData>
  <mergeCells count="26">
    <mergeCell ref="D35:G35"/>
    <mergeCell ref="D36:G36"/>
    <mergeCell ref="D42:G42"/>
    <mergeCell ref="A1:G1"/>
    <mergeCell ref="A2:G2"/>
    <mergeCell ref="A3:G3"/>
    <mergeCell ref="A4:G4"/>
    <mergeCell ref="A6:B6"/>
    <mergeCell ref="C6:G6"/>
    <mergeCell ref="A7:B7"/>
    <mergeCell ref="C7:G7"/>
    <mergeCell ref="A8:B8"/>
    <mergeCell ref="C8:G8"/>
    <mergeCell ref="A9:B9"/>
    <mergeCell ref="C9:E9"/>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47244094488188981" right="0.47244094488188981" top="0.27559055118110237" bottom="0.27559055118110237" header="0.15748031496062992" footer="0.15748031496062992"/>
  <pageSetup scale="64" fitToHeight="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topLeftCell="A22" zoomScaleNormal="100" zoomScaleSheetLayoutView="100" workbookViewId="0">
      <selection activeCell="B12" sqref="B12:B13"/>
    </sheetView>
  </sheetViews>
  <sheetFormatPr defaultColWidth="9.109375" defaultRowHeight="13.2"/>
  <cols>
    <col min="1" max="1" width="6.6640625" style="48" customWidth="1"/>
    <col min="2" max="2" width="50" style="48" customWidth="1"/>
    <col min="3" max="6" width="14.109375" style="99" customWidth="1"/>
    <col min="7" max="7" width="21.6640625" style="99" customWidth="1"/>
    <col min="8" max="8" width="10.6640625" style="48" bestFit="1" customWidth="1"/>
    <col min="9" max="9" width="16" style="48" bestFit="1" customWidth="1"/>
    <col min="10" max="10" width="10.6640625" style="48" bestFit="1" customWidth="1"/>
    <col min="11" max="16384" width="9.109375" style="48"/>
  </cols>
  <sheetData>
    <row r="1" spans="1:7" ht="31.5" customHeight="1">
      <c r="A1" s="512" t="s">
        <v>507</v>
      </c>
      <c r="B1" s="512"/>
      <c r="C1" s="512"/>
      <c r="D1" s="512"/>
      <c r="E1" s="512"/>
      <c r="F1" s="512"/>
      <c r="G1" s="512"/>
    </row>
    <row r="2" spans="1:7" ht="37.200000000000003" customHeight="1">
      <c r="A2" s="503" t="s">
        <v>641</v>
      </c>
      <c r="B2" s="503"/>
      <c r="C2" s="503"/>
      <c r="D2" s="503"/>
      <c r="E2" s="503"/>
      <c r="F2" s="503"/>
      <c r="G2" s="503"/>
    </row>
    <row r="3" spans="1:7" ht="35.25" customHeight="1">
      <c r="A3" s="492" t="s">
        <v>465</v>
      </c>
      <c r="B3" s="492"/>
      <c r="C3" s="492"/>
      <c r="D3" s="492"/>
      <c r="E3" s="492"/>
      <c r="F3" s="492"/>
      <c r="G3" s="492"/>
    </row>
    <row r="4" spans="1:7">
      <c r="A4" s="494" t="str">
        <f>'ngay thang'!B10</f>
        <v>Tháng 11 năm 2024/Nov 2024</v>
      </c>
      <c r="B4" s="494"/>
      <c r="C4" s="494"/>
      <c r="D4" s="494"/>
      <c r="E4" s="494"/>
      <c r="F4" s="494"/>
      <c r="G4" s="494"/>
    </row>
    <row r="5" spans="1:7" ht="5.25" customHeight="1">
      <c r="A5" s="16"/>
      <c r="B5" s="494"/>
      <c r="C5" s="494"/>
      <c r="D5" s="494"/>
      <c r="E5" s="494"/>
      <c r="F5" s="16"/>
    </row>
    <row r="6" spans="1:7" ht="28.5" customHeight="1">
      <c r="A6" s="504" t="s">
        <v>586</v>
      </c>
      <c r="B6" s="504"/>
      <c r="C6" s="507" t="s">
        <v>444</v>
      </c>
      <c r="D6" s="507"/>
      <c r="E6" s="507"/>
      <c r="F6" s="507"/>
      <c r="G6" s="507"/>
    </row>
    <row r="7" spans="1:7" ht="28.5" customHeight="1">
      <c r="A7" s="504" t="s">
        <v>241</v>
      </c>
      <c r="B7" s="504"/>
      <c r="C7" s="513" t="s">
        <v>590</v>
      </c>
      <c r="D7" s="513"/>
      <c r="E7" s="513"/>
      <c r="F7" s="513"/>
      <c r="G7" s="513"/>
    </row>
    <row r="8" spans="1:7" ht="28.5" customHeight="1">
      <c r="A8" s="504" t="s">
        <v>588</v>
      </c>
      <c r="B8" s="504"/>
      <c r="C8" s="507" t="s">
        <v>605</v>
      </c>
      <c r="D8" s="507"/>
      <c r="E8" s="507"/>
      <c r="F8" s="507"/>
      <c r="G8" s="507"/>
    </row>
    <row r="9" spans="1:7" s="109" customFormat="1" ht="24" customHeight="1">
      <c r="A9" s="514" t="s">
        <v>589</v>
      </c>
      <c r="B9" s="504"/>
      <c r="C9" s="507" t="str">
        <f>'BC TS DT nuoc ngoai'!C9:E9</f>
        <v>Ngày 04 tháng 12 năm 2024
04 Dec 2024</v>
      </c>
      <c r="D9" s="507"/>
      <c r="E9" s="107"/>
      <c r="F9" s="107"/>
      <c r="G9" s="108"/>
    </row>
    <row r="10" spans="1:7" ht="11.25" customHeight="1">
      <c r="A10" s="110"/>
      <c r="B10" s="110"/>
      <c r="C10" s="110"/>
      <c r="D10" s="110"/>
      <c r="E10" s="110"/>
      <c r="F10" s="110"/>
      <c r="G10" s="110"/>
    </row>
    <row r="11" spans="1:7" s="109" customFormat="1" ht="18.600000000000001" customHeight="1">
      <c r="A11" s="63" t="s">
        <v>479</v>
      </c>
      <c r="B11" s="63"/>
      <c r="C11" s="63"/>
      <c r="D11" s="63"/>
      <c r="E11" s="63"/>
      <c r="F11" s="63"/>
      <c r="G11" s="54"/>
    </row>
    <row r="12" spans="1:7" ht="60" customHeight="1">
      <c r="A12" s="495" t="s">
        <v>467</v>
      </c>
      <c r="B12" s="495" t="s">
        <v>480</v>
      </c>
      <c r="C12" s="497" t="s">
        <v>285</v>
      </c>
      <c r="D12" s="498"/>
      <c r="E12" s="497" t="s">
        <v>468</v>
      </c>
      <c r="F12" s="498"/>
      <c r="G12" s="509" t="s">
        <v>481</v>
      </c>
    </row>
    <row r="13" spans="1:7" ht="60" customHeight="1">
      <c r="A13" s="496"/>
      <c r="B13" s="496"/>
      <c r="C13" s="111" t="s">
        <v>453</v>
      </c>
      <c r="D13" s="111" t="s">
        <v>470</v>
      </c>
      <c r="E13" s="111" t="s">
        <v>453</v>
      </c>
      <c r="F13" s="111" t="s">
        <v>470</v>
      </c>
      <c r="G13" s="510"/>
    </row>
    <row r="14" spans="1:7" s="114" customFormat="1" ht="52.8">
      <c r="A14" s="112" t="s">
        <v>46</v>
      </c>
      <c r="B14" s="14" t="s">
        <v>482</v>
      </c>
      <c r="C14" s="113"/>
      <c r="D14" s="113"/>
      <c r="E14" s="113"/>
      <c r="F14" s="113"/>
      <c r="G14" s="113"/>
    </row>
    <row r="15" spans="1:7" s="114" customFormat="1" ht="26.4">
      <c r="A15" s="115">
        <v>1</v>
      </c>
      <c r="B15" s="13" t="s">
        <v>390</v>
      </c>
      <c r="C15" s="116"/>
      <c r="D15" s="116"/>
      <c r="E15" s="116"/>
      <c r="F15" s="116"/>
      <c r="G15" s="116"/>
    </row>
    <row r="16" spans="1:7" s="114" customFormat="1" ht="26.4">
      <c r="A16" s="115">
        <v>2</v>
      </c>
      <c r="B16" s="13" t="s">
        <v>483</v>
      </c>
      <c r="C16" s="116"/>
      <c r="D16" s="116"/>
      <c r="E16" s="116"/>
      <c r="F16" s="116"/>
      <c r="G16" s="116"/>
    </row>
    <row r="17" spans="1:7" s="114" customFormat="1" ht="26.4">
      <c r="A17" s="115">
        <v>3</v>
      </c>
      <c r="B17" s="13" t="s">
        <v>484</v>
      </c>
      <c r="C17" s="116"/>
      <c r="D17" s="116"/>
      <c r="E17" s="116"/>
      <c r="F17" s="116"/>
      <c r="G17" s="113"/>
    </row>
    <row r="18" spans="1:7" s="114" customFormat="1" ht="26.4">
      <c r="A18" s="112" t="s">
        <v>56</v>
      </c>
      <c r="B18" s="14" t="s">
        <v>485</v>
      </c>
      <c r="C18" s="113"/>
      <c r="D18" s="113"/>
      <c r="E18" s="113"/>
      <c r="F18" s="113"/>
      <c r="G18" s="113"/>
    </row>
    <row r="19" spans="1:7" s="114" customFormat="1" ht="26.4">
      <c r="A19" s="115">
        <v>1</v>
      </c>
      <c r="B19" s="13" t="s">
        <v>486</v>
      </c>
      <c r="C19" s="116"/>
      <c r="D19" s="116"/>
      <c r="E19" s="116"/>
      <c r="F19" s="116"/>
      <c r="G19" s="116"/>
    </row>
    <row r="20" spans="1:7" s="114" customFormat="1" ht="26.4">
      <c r="A20" s="115">
        <v>2</v>
      </c>
      <c r="B20" s="13" t="s">
        <v>402</v>
      </c>
      <c r="C20" s="116"/>
      <c r="D20" s="116"/>
      <c r="E20" s="116"/>
      <c r="F20" s="116"/>
      <c r="G20" s="116"/>
    </row>
    <row r="21" spans="1:7" s="114" customFormat="1" ht="52.8">
      <c r="A21" s="112" t="s">
        <v>133</v>
      </c>
      <c r="B21" s="14" t="s">
        <v>487</v>
      </c>
      <c r="C21" s="113"/>
      <c r="D21" s="113"/>
      <c r="E21" s="113"/>
      <c r="F21" s="113"/>
      <c r="G21" s="113"/>
    </row>
    <row r="22" spans="1:7" s="114" customFormat="1" ht="39.6">
      <c r="A22" s="112" t="s">
        <v>135</v>
      </c>
      <c r="B22" s="14" t="s">
        <v>488</v>
      </c>
      <c r="C22" s="113"/>
      <c r="D22" s="113"/>
      <c r="E22" s="113"/>
      <c r="F22" s="113"/>
      <c r="G22" s="113"/>
    </row>
    <row r="23" spans="1:7" s="114" customFormat="1" ht="26.4">
      <c r="A23" s="115">
        <v>1</v>
      </c>
      <c r="B23" s="13" t="s">
        <v>406</v>
      </c>
      <c r="C23" s="116"/>
      <c r="D23" s="116"/>
      <c r="E23" s="116"/>
      <c r="F23" s="116"/>
      <c r="G23" s="116"/>
    </row>
    <row r="24" spans="1:7" ht="26.4">
      <c r="A24" s="115">
        <v>2</v>
      </c>
      <c r="B24" s="13" t="s">
        <v>407</v>
      </c>
      <c r="C24" s="116"/>
      <c r="D24" s="116"/>
      <c r="E24" s="116"/>
      <c r="F24" s="116"/>
      <c r="G24" s="116"/>
    </row>
    <row r="25" spans="1:7">
      <c r="A25" s="508" t="s">
        <v>463</v>
      </c>
      <c r="B25" s="508"/>
      <c r="C25" s="508"/>
      <c r="D25" s="508"/>
      <c r="E25" s="508"/>
      <c r="F25" s="508"/>
      <c r="G25" s="508"/>
    </row>
    <row r="27" spans="1:7" ht="12.75" customHeight="1">
      <c r="A27" s="193" t="s">
        <v>626</v>
      </c>
      <c r="B27" s="117"/>
      <c r="C27" s="118"/>
      <c r="D27" s="118"/>
      <c r="E27" s="511" t="s">
        <v>627</v>
      </c>
      <c r="F27" s="511"/>
      <c r="G27" s="511"/>
    </row>
    <row r="28" spans="1:7">
      <c r="A28" s="36" t="s">
        <v>176</v>
      </c>
      <c r="B28" s="36"/>
      <c r="C28" s="120"/>
      <c r="D28" s="120"/>
      <c r="E28" s="120" t="s">
        <v>177</v>
      </c>
      <c r="F28" s="120"/>
      <c r="G28" s="120"/>
    </row>
    <row r="29" spans="1:7">
      <c r="A29" s="101"/>
      <c r="B29" s="101"/>
      <c r="C29" s="118"/>
      <c r="D29" s="118"/>
      <c r="E29" s="118"/>
      <c r="F29" s="102"/>
      <c r="G29" s="102"/>
    </row>
    <row r="30" spans="1:7">
      <c r="A30" s="101"/>
      <c r="B30" s="101"/>
      <c r="C30" s="118"/>
      <c r="D30" s="118"/>
      <c r="E30" s="118"/>
      <c r="F30" s="102"/>
      <c r="G30" s="102"/>
    </row>
    <row r="31" spans="1:7">
      <c r="A31" s="101"/>
      <c r="B31" s="101"/>
      <c r="C31" s="118"/>
      <c r="D31" s="118"/>
      <c r="E31" s="118"/>
      <c r="F31" s="102"/>
      <c r="G31" s="102"/>
    </row>
    <row r="32" spans="1:7">
      <c r="A32" s="101"/>
      <c r="B32" s="101"/>
      <c r="C32" s="118"/>
      <c r="D32" s="118"/>
      <c r="E32" s="118"/>
      <c r="F32" s="102"/>
      <c r="G32" s="102"/>
    </row>
    <row r="33" spans="1:7">
      <c r="A33" s="101"/>
      <c r="B33" s="101"/>
      <c r="C33" s="118"/>
      <c r="D33" s="118"/>
      <c r="E33" s="118"/>
      <c r="F33" s="102"/>
      <c r="G33" s="102"/>
    </row>
    <row r="34" spans="1:7">
      <c r="A34" s="101"/>
      <c r="B34" s="101"/>
      <c r="C34" s="118"/>
      <c r="D34" s="118"/>
      <c r="E34" s="118"/>
      <c r="F34" s="102"/>
      <c r="G34" s="102"/>
    </row>
    <row r="35" spans="1:7">
      <c r="A35" s="101"/>
      <c r="B35" s="101"/>
      <c r="C35" s="118"/>
      <c r="D35" s="118"/>
      <c r="E35" s="118"/>
      <c r="F35" s="102"/>
      <c r="G35" s="102"/>
    </row>
    <row r="36" spans="1:7">
      <c r="A36" s="101"/>
      <c r="B36" s="101"/>
      <c r="C36" s="118"/>
      <c r="D36" s="118"/>
      <c r="E36" s="118"/>
      <c r="F36" s="102"/>
      <c r="G36" s="102"/>
    </row>
    <row r="37" spans="1:7">
      <c r="A37" s="101"/>
      <c r="B37" s="101"/>
      <c r="C37" s="118"/>
      <c r="D37" s="118"/>
      <c r="E37" s="118"/>
      <c r="F37" s="102"/>
      <c r="G37" s="102"/>
    </row>
    <row r="38" spans="1:7" ht="32.25" customHeight="1">
      <c r="A38" s="101"/>
      <c r="B38" s="101"/>
      <c r="C38" s="121"/>
      <c r="D38" s="121"/>
      <c r="E38" s="121"/>
      <c r="F38" s="102"/>
      <c r="G38" s="102"/>
    </row>
    <row r="39" spans="1:7">
      <c r="A39" s="38" t="s">
        <v>478</v>
      </c>
      <c r="B39" s="38"/>
      <c r="C39" s="38"/>
      <c r="D39" s="106"/>
      <c r="E39" s="104" t="s">
        <v>464</v>
      </c>
      <c r="F39" s="38"/>
      <c r="G39" s="38"/>
    </row>
    <row r="40" spans="1:7">
      <c r="A40" s="11" t="s">
        <v>592</v>
      </c>
      <c r="B40" s="11"/>
      <c r="C40" s="63"/>
      <c r="D40" s="105"/>
      <c r="E40" s="105"/>
      <c r="F40" s="122"/>
      <c r="G40" s="122"/>
    </row>
    <row r="41" spans="1:7">
      <c r="A41" s="48" t="s">
        <v>489</v>
      </c>
      <c r="B41" s="36"/>
      <c r="C41" s="48"/>
      <c r="D41" s="48"/>
      <c r="E41" s="122"/>
      <c r="F41" s="122"/>
      <c r="G41" s="122"/>
    </row>
  </sheetData>
  <mergeCells count="20">
    <mergeCell ref="A7:B7"/>
    <mergeCell ref="C7:G7"/>
    <mergeCell ref="A8:B8"/>
    <mergeCell ref="A9:B9"/>
    <mergeCell ref="C9:D9"/>
    <mergeCell ref="C8:G8"/>
    <mergeCell ref="A6:B6"/>
    <mergeCell ref="C6:G6"/>
    <mergeCell ref="A1:G1"/>
    <mergeCell ref="A2:G2"/>
    <mergeCell ref="A3:G3"/>
    <mergeCell ref="A4:G4"/>
    <mergeCell ref="B5:E5"/>
    <mergeCell ref="B12:B13"/>
    <mergeCell ref="C12:D12"/>
    <mergeCell ref="E12:F12"/>
    <mergeCell ref="G12:G13"/>
    <mergeCell ref="E27:G27"/>
    <mergeCell ref="A25:G25"/>
    <mergeCell ref="A12:A13"/>
  </mergeCells>
  <printOptions horizontalCentered="1"/>
  <pageMargins left="0.47244094488188981" right="0.43307086614173229" top="0.47244094488188981" bottom="0.51181102362204722" header="0.31496062992125984" footer="0.31496062992125984"/>
  <pageSetup scale="73" fitToHeight="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51"/>
  <sheetViews>
    <sheetView view="pageBreakPreview" topLeftCell="B37" zoomScaleSheetLayoutView="100" workbookViewId="0">
      <selection activeCell="H57" sqref="H57"/>
    </sheetView>
  </sheetViews>
  <sheetFormatPr defaultColWidth="9.109375" defaultRowHeight="13.2"/>
  <cols>
    <col min="1" max="1" width="9.109375" style="48"/>
    <col min="2" max="2" width="27.44140625" style="48" customWidth="1"/>
    <col min="3" max="3" width="12.5546875" style="48" customWidth="1"/>
    <col min="4" max="7" width="13.33203125" style="48" customWidth="1"/>
    <col min="8" max="8" width="23.33203125" style="60" customWidth="1"/>
    <col min="9" max="9" width="14.88671875" style="99" bestFit="1" customWidth="1"/>
    <col min="10" max="13" width="21.109375" style="48" customWidth="1"/>
    <col min="14" max="14" width="13.44140625" style="48" bestFit="1" customWidth="1"/>
    <col min="15" max="15" width="8" style="48" bestFit="1" customWidth="1"/>
    <col min="16" max="20" width="9.109375" style="48"/>
    <col min="21" max="21" width="12" style="48" bestFit="1" customWidth="1"/>
    <col min="22" max="22" width="13.44140625" style="48" bestFit="1" customWidth="1"/>
    <col min="23" max="16384" width="9.109375" style="48"/>
  </cols>
  <sheetData>
    <row r="1" spans="1:13" ht="29.25" customHeight="1">
      <c r="A1" s="502" t="s">
        <v>507</v>
      </c>
      <c r="B1" s="502"/>
      <c r="C1" s="502"/>
      <c r="D1" s="502"/>
      <c r="E1" s="502"/>
      <c r="F1" s="502"/>
      <c r="G1" s="502"/>
      <c r="H1" s="502"/>
      <c r="I1" s="46"/>
      <c r="J1" s="47"/>
      <c r="K1" s="47"/>
      <c r="L1" s="47"/>
      <c r="M1" s="47"/>
    </row>
    <row r="2" spans="1:13" ht="43.2" customHeight="1">
      <c r="A2" s="503" t="s">
        <v>641</v>
      </c>
      <c r="B2" s="503"/>
      <c r="C2" s="503"/>
      <c r="D2" s="503"/>
      <c r="E2" s="503"/>
      <c r="F2" s="503"/>
      <c r="G2" s="503"/>
      <c r="H2" s="503"/>
      <c r="I2" s="49"/>
      <c r="J2" s="50"/>
      <c r="K2" s="50"/>
      <c r="L2" s="50"/>
      <c r="M2" s="50"/>
    </row>
    <row r="3" spans="1:13" ht="37.200000000000003" customHeight="1">
      <c r="A3" s="492" t="s">
        <v>465</v>
      </c>
      <c r="B3" s="492"/>
      <c r="C3" s="492"/>
      <c r="D3" s="492"/>
      <c r="E3" s="492"/>
      <c r="F3" s="492"/>
      <c r="G3" s="492"/>
      <c r="H3" s="492"/>
      <c r="I3" s="51"/>
      <c r="J3" s="52"/>
      <c r="K3" s="52"/>
      <c r="L3" s="52"/>
      <c r="M3" s="52"/>
    </row>
    <row r="4" spans="1:13" ht="14.25" customHeight="1">
      <c r="A4" s="493" t="str">
        <f>'ngay thang'!B12</f>
        <v>Tại ngày 30 tháng 11 năm 2024/ As at 30 Nov 2024</v>
      </c>
      <c r="B4" s="494"/>
      <c r="C4" s="494"/>
      <c r="D4" s="494"/>
      <c r="E4" s="494"/>
      <c r="F4" s="494"/>
      <c r="G4" s="494"/>
      <c r="H4" s="494"/>
      <c r="I4" s="53"/>
      <c r="J4" s="16"/>
      <c r="K4" s="16"/>
      <c r="L4" s="16"/>
      <c r="M4" s="16"/>
    </row>
    <row r="5" spans="1:13" ht="13.5" customHeight="1">
      <c r="A5" s="16"/>
      <c r="B5" s="16"/>
      <c r="C5" s="16"/>
      <c r="D5" s="16"/>
      <c r="E5" s="16"/>
      <c r="F5" s="16"/>
      <c r="G5" s="16"/>
      <c r="H5" s="54"/>
      <c r="I5" s="53"/>
      <c r="J5" s="16"/>
      <c r="K5" s="16"/>
      <c r="L5" s="16"/>
      <c r="M5" s="16"/>
    </row>
    <row r="6" spans="1:13" ht="31.5" customHeight="1">
      <c r="A6" s="504" t="s">
        <v>586</v>
      </c>
      <c r="B6" s="504"/>
      <c r="C6" s="507" t="s">
        <v>444</v>
      </c>
      <c r="D6" s="507"/>
      <c r="E6" s="507"/>
      <c r="F6" s="507"/>
      <c r="G6" s="507"/>
      <c r="H6" s="507"/>
      <c r="I6" s="55"/>
      <c r="J6" s="56"/>
      <c r="K6" s="56"/>
      <c r="L6" s="56"/>
      <c r="M6" s="56"/>
    </row>
    <row r="7" spans="1:13" ht="31.5" customHeight="1">
      <c r="A7" s="504" t="s">
        <v>241</v>
      </c>
      <c r="B7" s="504"/>
      <c r="C7" s="513" t="s">
        <v>587</v>
      </c>
      <c r="D7" s="513"/>
      <c r="E7" s="513"/>
      <c r="F7" s="513"/>
      <c r="G7" s="513"/>
      <c r="H7" s="513"/>
      <c r="I7" s="57"/>
      <c r="J7" s="58"/>
      <c r="K7" s="58"/>
      <c r="L7" s="58"/>
      <c r="M7" s="58"/>
    </row>
    <row r="8" spans="1:13" ht="31.5" customHeight="1">
      <c r="A8" s="504" t="s">
        <v>588</v>
      </c>
      <c r="B8" s="504"/>
      <c r="C8" s="507" t="s">
        <v>605</v>
      </c>
      <c r="D8" s="507"/>
      <c r="E8" s="507"/>
      <c r="F8" s="507"/>
      <c r="G8" s="507"/>
      <c r="H8" s="507"/>
      <c r="I8" s="55"/>
      <c r="J8" s="56"/>
      <c r="K8" s="56"/>
      <c r="L8" s="56"/>
      <c r="M8" s="56"/>
    </row>
    <row r="9" spans="1:13" ht="24.75" customHeight="1">
      <c r="A9" s="514" t="s">
        <v>589</v>
      </c>
      <c r="B9" s="504"/>
      <c r="C9" s="507" t="str">
        <f>'BCKetQuaHoatDong DT nuoc ngoai'!C9:D9</f>
        <v>Ngày 04 tháng 12 năm 2024
04 Dec 2024</v>
      </c>
      <c r="D9" s="507"/>
      <c r="E9" s="507"/>
      <c r="F9" s="507"/>
      <c r="G9" s="507"/>
      <c r="H9" s="507"/>
      <c r="I9" s="59"/>
      <c r="J9" s="59"/>
      <c r="K9" s="59"/>
      <c r="L9" s="59"/>
      <c r="M9" s="59"/>
    </row>
    <row r="10" spans="1:13" ht="9" customHeight="1">
      <c r="I10" s="61"/>
      <c r="J10" s="62"/>
      <c r="K10" s="62"/>
      <c r="L10" s="62"/>
      <c r="M10" s="62"/>
    </row>
    <row r="11" spans="1:13" ht="17.399999999999999" customHeight="1">
      <c r="A11" s="63" t="s">
        <v>490</v>
      </c>
      <c r="B11" s="63"/>
      <c r="C11" s="63"/>
      <c r="D11" s="63"/>
      <c r="E11" s="63"/>
      <c r="F11" s="63"/>
      <c r="G11" s="63"/>
      <c r="H11" s="54" t="s">
        <v>491</v>
      </c>
      <c r="I11" s="64"/>
      <c r="J11" s="65"/>
      <c r="K11" s="65"/>
      <c r="L11" s="65"/>
      <c r="M11" s="65"/>
    </row>
    <row r="12" spans="1:13" ht="59.25" customHeight="1">
      <c r="A12" s="495" t="s">
        <v>492</v>
      </c>
      <c r="B12" s="495" t="s">
        <v>493</v>
      </c>
      <c r="C12" s="495" t="s">
        <v>494</v>
      </c>
      <c r="D12" s="515" t="s">
        <v>495</v>
      </c>
      <c r="E12" s="516"/>
      <c r="F12" s="515" t="s">
        <v>496</v>
      </c>
      <c r="G12" s="516"/>
      <c r="H12" s="495" t="s">
        <v>497</v>
      </c>
      <c r="I12" s="66"/>
      <c r="J12" s="67"/>
      <c r="K12" s="67"/>
      <c r="L12" s="67"/>
      <c r="M12" s="67"/>
    </row>
    <row r="13" spans="1:13" ht="30" customHeight="1">
      <c r="A13" s="496"/>
      <c r="B13" s="496"/>
      <c r="C13" s="496"/>
      <c r="D13" s="31" t="s">
        <v>453</v>
      </c>
      <c r="E13" s="32" t="s">
        <v>470</v>
      </c>
      <c r="F13" s="31" t="s">
        <v>453</v>
      </c>
      <c r="G13" s="32" t="s">
        <v>470</v>
      </c>
      <c r="H13" s="496"/>
      <c r="I13" s="66"/>
      <c r="J13" s="67"/>
      <c r="K13" s="67"/>
      <c r="L13" s="67"/>
      <c r="M13" s="67"/>
    </row>
    <row r="14" spans="1:13" ht="39" customHeight="1">
      <c r="A14" s="33" t="s">
        <v>46</v>
      </c>
      <c r="B14" s="34" t="s">
        <v>498</v>
      </c>
      <c r="C14" s="33"/>
      <c r="D14" s="31"/>
      <c r="E14" s="32"/>
      <c r="F14" s="32"/>
      <c r="G14" s="32"/>
      <c r="H14" s="332"/>
      <c r="I14" s="66"/>
      <c r="J14" s="67"/>
      <c r="K14" s="67"/>
      <c r="L14" s="67"/>
      <c r="M14" s="67"/>
    </row>
    <row r="15" spans="1:13" ht="19.5" customHeight="1">
      <c r="A15" s="33">
        <v>1</v>
      </c>
      <c r="B15" s="33"/>
      <c r="C15" s="33"/>
      <c r="D15" s="31"/>
      <c r="E15" s="32"/>
      <c r="F15" s="32"/>
      <c r="G15" s="32"/>
      <c r="H15" s="332"/>
      <c r="I15" s="66"/>
      <c r="J15" s="67"/>
      <c r="K15" s="67"/>
      <c r="L15" s="67"/>
      <c r="M15" s="67"/>
    </row>
    <row r="16" spans="1:13" ht="33" customHeight="1">
      <c r="A16" s="33"/>
      <c r="B16" s="34" t="s">
        <v>420</v>
      </c>
      <c r="C16" s="33"/>
      <c r="D16" s="31"/>
      <c r="E16" s="32"/>
      <c r="F16" s="32"/>
      <c r="G16" s="32"/>
      <c r="H16" s="332"/>
      <c r="I16" s="66"/>
      <c r="J16" s="67"/>
      <c r="K16" s="67"/>
      <c r="L16" s="67"/>
      <c r="M16" s="67"/>
    </row>
    <row r="17" spans="1:13" ht="28.5" customHeight="1">
      <c r="A17" s="33" t="s">
        <v>56</v>
      </c>
      <c r="B17" s="34" t="s">
        <v>499</v>
      </c>
      <c r="C17" s="33"/>
      <c r="D17" s="31"/>
      <c r="E17" s="32"/>
      <c r="F17" s="32"/>
      <c r="G17" s="32"/>
      <c r="H17" s="332"/>
      <c r="I17" s="66"/>
      <c r="J17" s="67"/>
      <c r="K17" s="67"/>
      <c r="L17" s="67"/>
      <c r="M17" s="67"/>
    </row>
    <row r="18" spans="1:13" ht="19.5" customHeight="1">
      <c r="A18" s="33">
        <v>1</v>
      </c>
      <c r="B18" s="34"/>
      <c r="C18" s="33"/>
      <c r="D18" s="31"/>
      <c r="E18" s="32"/>
      <c r="F18" s="32"/>
      <c r="G18" s="32"/>
      <c r="H18" s="332"/>
      <c r="I18" s="66"/>
      <c r="J18" s="67"/>
      <c r="K18" s="67"/>
      <c r="L18" s="67"/>
      <c r="M18" s="67"/>
    </row>
    <row r="19" spans="1:13" ht="34.5" customHeight="1">
      <c r="A19" s="33"/>
      <c r="B19" s="34" t="s">
        <v>420</v>
      </c>
      <c r="C19" s="33"/>
      <c r="D19" s="31"/>
      <c r="E19" s="32"/>
      <c r="F19" s="32"/>
      <c r="G19" s="32"/>
      <c r="H19" s="332"/>
      <c r="I19" s="66"/>
      <c r="J19" s="67"/>
      <c r="K19" s="67"/>
      <c r="L19" s="67"/>
      <c r="M19" s="67"/>
    </row>
    <row r="20" spans="1:13" ht="30" customHeight="1">
      <c r="A20" s="68" t="s">
        <v>133</v>
      </c>
      <c r="B20" s="69" t="s">
        <v>500</v>
      </c>
      <c r="C20" s="70"/>
      <c r="D20" s="69"/>
      <c r="E20" s="71"/>
      <c r="F20" s="72"/>
      <c r="G20" s="72"/>
      <c r="H20" s="333"/>
      <c r="I20" s="35"/>
      <c r="J20" s="35"/>
      <c r="K20" s="73"/>
      <c r="L20" s="73"/>
      <c r="M20" s="73"/>
    </row>
    <row r="21" spans="1:13" ht="30" customHeight="1">
      <c r="A21" s="68">
        <v>1</v>
      </c>
      <c r="B21" s="69"/>
      <c r="C21" s="70"/>
      <c r="D21" s="69"/>
      <c r="E21" s="71"/>
      <c r="F21" s="72"/>
      <c r="G21" s="72"/>
      <c r="H21" s="333"/>
      <c r="I21" s="35"/>
      <c r="J21" s="35"/>
      <c r="K21" s="73"/>
      <c r="L21" s="73"/>
      <c r="M21" s="73"/>
    </row>
    <row r="22" spans="1:13" s="78" customFormat="1" ht="26.4">
      <c r="A22" s="74"/>
      <c r="B22" s="69" t="s">
        <v>420</v>
      </c>
      <c r="C22" s="70"/>
      <c r="D22" s="75"/>
      <c r="E22" s="76"/>
      <c r="F22" s="77"/>
      <c r="G22" s="77"/>
      <c r="H22" s="333"/>
    </row>
    <row r="23" spans="1:13" s="80" customFormat="1" ht="26.4">
      <c r="A23" s="68" t="s">
        <v>259</v>
      </c>
      <c r="B23" s="69" t="s">
        <v>501</v>
      </c>
      <c r="C23" s="70"/>
      <c r="D23" s="75"/>
      <c r="E23" s="76"/>
      <c r="F23" s="79"/>
      <c r="G23" s="79"/>
      <c r="H23" s="334"/>
    </row>
    <row r="24" spans="1:13" s="80" customFormat="1" ht="14.4">
      <c r="A24" s="68">
        <v>1</v>
      </c>
      <c r="B24" s="69"/>
      <c r="C24" s="70"/>
      <c r="D24" s="75"/>
      <c r="E24" s="76"/>
      <c r="F24" s="79"/>
      <c r="G24" s="79"/>
      <c r="H24" s="334"/>
    </row>
    <row r="25" spans="1:13" s="80" customFormat="1" ht="26.4">
      <c r="A25" s="74"/>
      <c r="B25" s="69" t="s">
        <v>420</v>
      </c>
      <c r="C25" s="81"/>
      <c r="D25" s="81"/>
      <c r="E25" s="82"/>
      <c r="F25" s="82"/>
      <c r="G25" s="82"/>
      <c r="H25" s="334"/>
    </row>
    <row r="26" spans="1:13" s="80" customFormat="1" ht="26.4">
      <c r="A26" s="68" t="s">
        <v>139</v>
      </c>
      <c r="B26" s="69" t="s">
        <v>502</v>
      </c>
      <c r="C26" s="75"/>
      <c r="D26" s="75"/>
      <c r="E26" s="76"/>
      <c r="F26" s="76"/>
      <c r="G26" s="76"/>
      <c r="H26" s="334"/>
    </row>
    <row r="27" spans="1:13" s="80" customFormat="1" ht="14.4">
      <c r="A27" s="68">
        <v>1</v>
      </c>
      <c r="B27" s="74"/>
      <c r="C27" s="83"/>
      <c r="D27" s="83"/>
      <c r="E27" s="84"/>
      <c r="F27" s="85"/>
      <c r="G27" s="85"/>
      <c r="H27" s="335"/>
    </row>
    <row r="28" spans="1:13" s="87" customFormat="1" ht="26.4">
      <c r="A28" s="74"/>
      <c r="B28" s="69" t="s">
        <v>420</v>
      </c>
      <c r="C28" s="86"/>
      <c r="D28" s="75"/>
      <c r="E28" s="76"/>
      <c r="F28" s="77"/>
      <c r="G28" s="77"/>
      <c r="H28" s="336"/>
    </row>
    <row r="29" spans="1:13" s="78" customFormat="1" ht="26.4">
      <c r="A29" s="68" t="s">
        <v>67</v>
      </c>
      <c r="B29" s="69" t="s">
        <v>503</v>
      </c>
      <c r="C29" s="70"/>
      <c r="D29" s="75"/>
      <c r="E29" s="76"/>
      <c r="F29" s="79"/>
      <c r="G29" s="79"/>
      <c r="H29" s="334"/>
    </row>
    <row r="30" spans="1:13" s="78" customFormat="1" ht="14.4">
      <c r="A30" s="68">
        <v>1</v>
      </c>
      <c r="B30" s="74"/>
      <c r="C30" s="88"/>
      <c r="D30" s="88"/>
      <c r="E30" s="89"/>
      <c r="F30" s="90"/>
      <c r="G30" s="90"/>
      <c r="H30" s="337"/>
    </row>
    <row r="31" spans="1:13" s="87" customFormat="1" ht="26.4">
      <c r="A31" s="69"/>
      <c r="B31" s="69" t="s">
        <v>420</v>
      </c>
      <c r="C31" s="75"/>
      <c r="D31" s="75"/>
      <c r="E31" s="76"/>
      <c r="F31" s="77"/>
      <c r="G31" s="77"/>
      <c r="H31" s="336"/>
    </row>
    <row r="32" spans="1:13" s="78" customFormat="1" ht="26.4">
      <c r="A32" s="68" t="s">
        <v>142</v>
      </c>
      <c r="B32" s="69" t="s">
        <v>504</v>
      </c>
      <c r="C32" s="86"/>
      <c r="D32" s="75"/>
      <c r="E32" s="76"/>
      <c r="F32" s="82"/>
      <c r="G32" s="82"/>
      <c r="H32" s="336"/>
      <c r="I32" s="91"/>
    </row>
    <row r="33" spans="1:13">
      <c r="A33" s="92"/>
      <c r="B33" s="92"/>
      <c r="C33" s="93"/>
      <c r="D33" s="94"/>
      <c r="E33" s="95"/>
      <c r="F33" s="96"/>
      <c r="G33" s="96"/>
      <c r="H33" s="338"/>
      <c r="I33" s="97"/>
      <c r="J33" s="98"/>
      <c r="K33" s="98"/>
      <c r="L33" s="98"/>
      <c r="M33" s="98"/>
    </row>
    <row r="34" spans="1:13">
      <c r="A34" s="508" t="s">
        <v>463</v>
      </c>
      <c r="B34" s="508"/>
      <c r="C34" s="508"/>
      <c r="D34" s="508"/>
      <c r="E34" s="508"/>
      <c r="F34" s="508"/>
      <c r="G34" s="508"/>
    </row>
    <row r="36" spans="1:13" ht="12.75" customHeight="1">
      <c r="A36" s="193" t="s">
        <v>626</v>
      </c>
      <c r="B36" s="100"/>
      <c r="F36" s="499" t="s">
        <v>627</v>
      </c>
      <c r="G36" s="499"/>
      <c r="H36" s="499"/>
      <c r="I36" s="43"/>
      <c r="J36" s="43"/>
      <c r="K36" s="43"/>
      <c r="L36" s="43"/>
      <c r="M36" s="43"/>
    </row>
    <row r="37" spans="1:13">
      <c r="A37" s="36" t="s">
        <v>176</v>
      </c>
      <c r="B37" s="37"/>
      <c r="F37" s="517" t="s">
        <v>177</v>
      </c>
      <c r="G37" s="517"/>
      <c r="H37" s="517"/>
      <c r="I37" s="43"/>
      <c r="J37" s="43"/>
      <c r="K37" s="43"/>
      <c r="L37" s="43"/>
      <c r="M37" s="43"/>
    </row>
    <row r="38" spans="1:13">
      <c r="A38" s="101"/>
      <c r="B38" s="101"/>
      <c r="D38" s="102"/>
      <c r="E38" s="102"/>
      <c r="F38" s="102"/>
      <c r="G38" s="102"/>
      <c r="I38" s="61"/>
      <c r="J38" s="62"/>
      <c r="K38" s="62"/>
      <c r="L38" s="62"/>
      <c r="M38" s="62"/>
    </row>
    <row r="39" spans="1:13">
      <c r="A39" s="101"/>
      <c r="B39" s="101"/>
      <c r="D39" s="102"/>
      <c r="E39" s="102"/>
      <c r="F39" s="102"/>
      <c r="G39" s="102"/>
      <c r="I39" s="61"/>
      <c r="J39" s="62"/>
      <c r="K39" s="62"/>
      <c r="L39" s="62"/>
      <c r="M39" s="62"/>
    </row>
    <row r="40" spans="1:13">
      <c r="A40" s="101"/>
      <c r="B40" s="101"/>
      <c r="D40" s="102"/>
      <c r="E40" s="102"/>
      <c r="F40" s="102"/>
      <c r="G40" s="102"/>
      <c r="I40" s="61"/>
      <c r="J40" s="62"/>
      <c r="K40" s="62"/>
      <c r="L40" s="62"/>
      <c r="M40" s="62"/>
    </row>
    <row r="41" spans="1:13">
      <c r="A41" s="101"/>
      <c r="B41" s="101"/>
      <c r="D41" s="102"/>
      <c r="E41" s="102"/>
      <c r="F41" s="102"/>
      <c r="G41" s="102"/>
      <c r="I41" s="61"/>
      <c r="J41" s="62"/>
      <c r="K41" s="62"/>
      <c r="L41" s="62"/>
      <c r="M41" s="62"/>
    </row>
    <row r="42" spans="1:13">
      <c r="A42" s="101"/>
      <c r="B42" s="101"/>
      <c r="D42" s="102"/>
      <c r="E42" s="102"/>
      <c r="F42" s="102"/>
      <c r="G42" s="102"/>
      <c r="I42" s="61"/>
      <c r="J42" s="62"/>
      <c r="K42" s="62"/>
      <c r="L42" s="62"/>
      <c r="M42" s="62"/>
    </row>
    <row r="43" spans="1:13">
      <c r="A43" s="101"/>
      <c r="B43" s="101"/>
      <c r="D43" s="102"/>
      <c r="E43" s="102"/>
      <c r="F43" s="102"/>
      <c r="G43" s="102"/>
      <c r="I43" s="61"/>
      <c r="J43" s="62"/>
      <c r="K43" s="62"/>
      <c r="L43" s="62"/>
      <c r="M43" s="62"/>
    </row>
    <row r="44" spans="1:13">
      <c r="A44" s="101"/>
      <c r="B44" s="101"/>
      <c r="D44" s="102"/>
      <c r="E44" s="102"/>
      <c r="F44" s="102"/>
      <c r="G44" s="102"/>
      <c r="I44" s="61"/>
      <c r="J44" s="62"/>
      <c r="K44" s="62"/>
      <c r="L44" s="62"/>
      <c r="M44" s="62"/>
    </row>
    <row r="45" spans="1:13">
      <c r="A45" s="101"/>
      <c r="B45" s="101"/>
      <c r="D45" s="102"/>
      <c r="E45" s="102"/>
      <c r="F45" s="102"/>
      <c r="G45" s="102"/>
      <c r="I45" s="61"/>
      <c r="J45" s="62"/>
      <c r="K45" s="62"/>
      <c r="L45" s="62"/>
      <c r="M45" s="62"/>
    </row>
    <row r="46" spans="1:13">
      <c r="A46" s="101"/>
      <c r="B46" s="101"/>
      <c r="D46" s="102"/>
      <c r="E46" s="102"/>
      <c r="F46" s="102"/>
      <c r="G46" s="102"/>
      <c r="I46" s="61"/>
      <c r="J46" s="62"/>
      <c r="K46" s="62"/>
      <c r="L46" s="62"/>
      <c r="M46" s="62"/>
    </row>
    <row r="47" spans="1:13">
      <c r="A47" s="101"/>
      <c r="B47" s="101"/>
      <c r="D47" s="102"/>
      <c r="E47" s="102"/>
      <c r="F47" s="102"/>
      <c r="G47" s="102"/>
      <c r="I47" s="61"/>
      <c r="J47" s="62"/>
      <c r="K47" s="62"/>
      <c r="L47" s="62"/>
      <c r="M47" s="62"/>
    </row>
    <row r="48" spans="1:13">
      <c r="A48" s="101"/>
      <c r="B48" s="101"/>
      <c r="D48" s="102"/>
      <c r="E48" s="102"/>
      <c r="F48" s="102"/>
      <c r="G48" s="102"/>
      <c r="I48" s="61"/>
      <c r="J48" s="62"/>
      <c r="K48" s="62"/>
      <c r="L48" s="62"/>
      <c r="M48" s="62"/>
    </row>
    <row r="49" spans="1:13">
      <c r="A49" s="38" t="s">
        <v>478</v>
      </c>
      <c r="B49" s="38"/>
      <c r="C49" s="103"/>
      <c r="D49" s="39"/>
      <c r="E49" s="501" t="s">
        <v>505</v>
      </c>
      <c r="F49" s="501"/>
      <c r="G49" s="501"/>
      <c r="H49" s="501"/>
      <c r="I49" s="41"/>
      <c r="J49" s="40"/>
      <c r="K49" s="40"/>
      <c r="L49" s="40"/>
      <c r="M49" s="40"/>
    </row>
    <row r="50" spans="1:13">
      <c r="A50" s="11" t="s">
        <v>592</v>
      </c>
      <c r="B50" s="11"/>
      <c r="D50" s="42"/>
      <c r="E50" s="42"/>
      <c r="F50" s="105"/>
      <c r="G50" s="105"/>
      <c r="H50" s="42"/>
      <c r="I50" s="43"/>
      <c r="J50" s="42"/>
      <c r="K50" s="42"/>
      <c r="L50" s="42"/>
      <c r="M50" s="42"/>
    </row>
    <row r="51" spans="1:13">
      <c r="A51" s="36" t="s">
        <v>237</v>
      </c>
      <c r="B51" s="36"/>
      <c r="D51" s="44"/>
      <c r="E51" s="44"/>
      <c r="F51" s="45"/>
      <c r="G51" s="45"/>
      <c r="H51" s="42"/>
      <c r="I51" s="43"/>
      <c r="J51" s="42"/>
      <c r="K51" s="42"/>
      <c r="L51" s="42"/>
      <c r="M51" s="42"/>
    </row>
  </sheetData>
  <mergeCells count="22">
    <mergeCell ref="E49:H49"/>
    <mergeCell ref="A1:H1"/>
    <mergeCell ref="A2:H2"/>
    <mergeCell ref="A3:H3"/>
    <mergeCell ref="A4:H4"/>
    <mergeCell ref="A6:B6"/>
    <mergeCell ref="C6:H6"/>
    <mergeCell ref="A7:B7"/>
    <mergeCell ref="C7:H7"/>
    <mergeCell ref="A8:B8"/>
    <mergeCell ref="C8:H8"/>
    <mergeCell ref="A9:B9"/>
    <mergeCell ref="C9:H9"/>
    <mergeCell ref="A34:G34"/>
    <mergeCell ref="F36:H36"/>
    <mergeCell ref="F37:H37"/>
    <mergeCell ref="H12:H13"/>
    <mergeCell ref="A12:A13"/>
    <mergeCell ref="B12:B13"/>
    <mergeCell ref="C12:C13"/>
    <mergeCell ref="D12:E12"/>
    <mergeCell ref="F12:G12"/>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zoomScale="115" zoomScaleNormal="115" workbookViewId="0">
      <selection activeCell="C15" sqref="C15"/>
    </sheetView>
  </sheetViews>
  <sheetFormatPr defaultColWidth="9.109375" defaultRowHeight="13.8"/>
  <cols>
    <col min="1" max="1" width="7.88671875" style="167" customWidth="1"/>
    <col min="2" max="2" width="15.6640625" style="167" customWidth="1"/>
    <col min="3" max="3" width="33.88671875" style="167" customWidth="1"/>
    <col min="4" max="4" width="32" style="167" customWidth="1"/>
    <col min="5" max="9" width="9.109375" style="167"/>
    <col min="10" max="14" width="9.109375" style="189"/>
    <col min="15" max="16384" width="9.109375" style="167"/>
  </cols>
  <sheetData>
    <row r="2" spans="1:12" ht="17.399999999999999">
      <c r="B2" s="168" t="s">
        <v>551</v>
      </c>
    </row>
    <row r="3" spans="1:12" ht="18">
      <c r="B3" s="169" t="s">
        <v>540</v>
      </c>
    </row>
    <row r="4" spans="1:12" ht="18">
      <c r="B4" s="170"/>
      <c r="C4" s="171" t="s">
        <v>541</v>
      </c>
      <c r="D4" s="172" t="s">
        <v>542</v>
      </c>
    </row>
    <row r="5" spans="1:12" ht="18">
      <c r="B5" s="170"/>
      <c r="C5" s="173" t="s">
        <v>543</v>
      </c>
      <c r="D5" s="174" t="s">
        <v>544</v>
      </c>
    </row>
    <row r="6" spans="1:12" ht="18">
      <c r="B6" s="170"/>
      <c r="C6" s="171" t="s">
        <v>545</v>
      </c>
      <c r="D6" s="172">
        <v>11</v>
      </c>
      <c r="J6" s="189" t="s">
        <v>542</v>
      </c>
    </row>
    <row r="7" spans="1:12" ht="18">
      <c r="B7" s="170"/>
      <c r="C7" s="173" t="s">
        <v>546</v>
      </c>
      <c r="D7" s="175"/>
    </row>
    <row r="8" spans="1:12" ht="18">
      <c r="B8" s="170"/>
      <c r="C8" s="171" t="s">
        <v>547</v>
      </c>
      <c r="D8" s="172">
        <v>2024</v>
      </c>
      <c r="J8" s="189" t="s">
        <v>548</v>
      </c>
    </row>
    <row r="9" spans="1:12" ht="18">
      <c r="B9" s="170"/>
      <c r="C9" s="176" t="s">
        <v>549</v>
      </c>
      <c r="D9" s="177">
        <f>D8</f>
        <v>2024</v>
      </c>
      <c r="J9" s="189" t="s">
        <v>550</v>
      </c>
    </row>
    <row r="10" spans="1:12" ht="18">
      <c r="B10" s="170"/>
      <c r="C10" s="176"/>
      <c r="D10" s="177"/>
    </row>
    <row r="11" spans="1:12" ht="34.5" customHeight="1">
      <c r="A11" s="433" t="s">
        <v>244</v>
      </c>
      <c r="B11" s="433"/>
      <c r="C11" s="433" t="s">
        <v>605</v>
      </c>
      <c r="D11" s="433"/>
      <c r="E11" s="433"/>
      <c r="F11" s="433"/>
    </row>
    <row r="12" spans="1:12" ht="26.25" customHeight="1">
      <c r="A12" s="433" t="s">
        <v>242</v>
      </c>
      <c r="B12" s="433"/>
      <c r="C12" s="433" t="s">
        <v>444</v>
      </c>
      <c r="D12" s="433"/>
      <c r="E12" s="433"/>
      <c r="F12" s="433"/>
    </row>
    <row r="13" spans="1:12" ht="48" customHeight="1">
      <c r="A13" s="431" t="s">
        <v>241</v>
      </c>
      <c r="B13" s="431"/>
      <c r="C13" s="431" t="s">
        <v>243</v>
      </c>
      <c r="D13" s="431"/>
      <c r="E13" s="431"/>
      <c r="F13" s="431"/>
      <c r="J13" s="189">
        <v>1</v>
      </c>
      <c r="K13" s="189" t="s">
        <v>46</v>
      </c>
    </row>
    <row r="14" spans="1:12" ht="34.5" customHeight="1">
      <c r="A14" s="431" t="s">
        <v>245</v>
      </c>
      <c r="B14" s="431"/>
      <c r="C14" s="432">
        <v>45630</v>
      </c>
      <c r="D14" s="432"/>
      <c r="E14" s="432"/>
      <c r="F14" s="432"/>
    </row>
    <row r="15" spans="1:12">
      <c r="B15" s="178"/>
      <c r="J15" s="189">
        <v>4</v>
      </c>
      <c r="K15" s="189" t="s">
        <v>135</v>
      </c>
    </row>
    <row r="16" spans="1:12">
      <c r="D16" s="178" t="s">
        <v>552</v>
      </c>
      <c r="J16" s="189">
        <v>5</v>
      </c>
      <c r="K16" s="190"/>
      <c r="L16" s="190"/>
    </row>
    <row r="17" spans="2:12">
      <c r="D17" s="178" t="s">
        <v>553</v>
      </c>
      <c r="K17" s="190"/>
      <c r="L17" s="190"/>
    </row>
    <row r="18" spans="2:12" ht="14.4">
      <c r="B18" s="179" t="s">
        <v>595</v>
      </c>
      <c r="C18" s="179" t="s">
        <v>596</v>
      </c>
      <c r="D18" s="179" t="s">
        <v>597</v>
      </c>
      <c r="J18" s="189">
        <v>6</v>
      </c>
      <c r="K18" s="190"/>
      <c r="L18" s="190"/>
    </row>
    <row r="19" spans="2:12" ht="27.6">
      <c r="B19" s="180">
        <v>1</v>
      </c>
      <c r="C19" s="181" t="s">
        <v>598</v>
      </c>
      <c r="D19" s="182" t="s">
        <v>559</v>
      </c>
      <c r="K19" s="190"/>
      <c r="L19" s="190"/>
    </row>
    <row r="20" spans="2:12" ht="27.6">
      <c r="B20" s="180">
        <v>2</v>
      </c>
      <c r="C20" s="181" t="s">
        <v>599</v>
      </c>
      <c r="D20" s="182" t="s">
        <v>560</v>
      </c>
      <c r="K20" s="190"/>
      <c r="L20" s="190"/>
    </row>
    <row r="21" spans="2:12" ht="54.75" customHeight="1">
      <c r="B21" s="180" t="s">
        <v>78</v>
      </c>
      <c r="C21" s="181" t="s">
        <v>563</v>
      </c>
      <c r="D21" s="182"/>
      <c r="K21" s="190"/>
      <c r="L21" s="190"/>
    </row>
    <row r="22" spans="2:12" ht="27.6">
      <c r="B22" s="180">
        <v>3</v>
      </c>
      <c r="C22" s="183" t="s">
        <v>600</v>
      </c>
      <c r="D22" s="182" t="s">
        <v>555</v>
      </c>
      <c r="J22" s="189">
        <v>7</v>
      </c>
      <c r="K22" s="190"/>
      <c r="L22" s="190"/>
    </row>
    <row r="23" spans="2:12" ht="27.6">
      <c r="B23" s="180">
        <v>4</v>
      </c>
      <c r="C23" s="183" t="s">
        <v>601</v>
      </c>
      <c r="D23" s="182" t="s">
        <v>554</v>
      </c>
      <c r="J23" s="189">
        <v>8</v>
      </c>
      <c r="K23" s="190"/>
      <c r="L23" s="190"/>
    </row>
    <row r="24" spans="2:12" ht="27.6">
      <c r="B24" s="180">
        <v>5</v>
      </c>
      <c r="C24" s="183" t="s">
        <v>602</v>
      </c>
      <c r="D24" s="182" t="s">
        <v>556</v>
      </c>
      <c r="J24" s="189">
        <v>9</v>
      </c>
      <c r="K24" s="190"/>
      <c r="L24" s="190"/>
    </row>
    <row r="25" spans="2:12" ht="55.2">
      <c r="B25" s="180">
        <v>6</v>
      </c>
      <c r="C25" s="183" t="s">
        <v>603</v>
      </c>
      <c r="D25" s="182" t="s">
        <v>557</v>
      </c>
      <c r="J25" s="189">
        <v>10</v>
      </c>
      <c r="K25" s="190"/>
      <c r="L25" s="190"/>
    </row>
    <row r="26" spans="2:12" ht="14.4">
      <c r="B26" s="180">
        <v>7</v>
      </c>
      <c r="C26" s="183" t="s">
        <v>604</v>
      </c>
      <c r="D26" s="182" t="s">
        <v>558</v>
      </c>
      <c r="J26" s="189">
        <v>11</v>
      </c>
      <c r="K26" s="190"/>
      <c r="L26" s="190"/>
    </row>
    <row r="27" spans="2:12" ht="55.2">
      <c r="B27" s="180">
        <v>8</v>
      </c>
      <c r="C27" s="183" t="s">
        <v>603</v>
      </c>
      <c r="D27" s="182" t="s">
        <v>557</v>
      </c>
    </row>
    <row r="28" spans="2:12" ht="87" customHeight="1">
      <c r="B28" s="180" t="s">
        <v>86</v>
      </c>
      <c r="C28" s="181" t="s">
        <v>561</v>
      </c>
      <c r="D28" s="184" t="s">
        <v>562</v>
      </c>
    </row>
    <row r="31" spans="2:12" ht="28.5" customHeight="1">
      <c r="B31" s="185"/>
      <c r="D31" s="185"/>
    </row>
    <row r="32" spans="2:12">
      <c r="B32" s="186"/>
      <c r="D32" s="186"/>
    </row>
    <row r="33" spans="2:4" ht="14.4">
      <c r="B33" s="187"/>
      <c r="D33" s="187"/>
    </row>
    <row r="34" spans="2:4" ht="14.4">
      <c r="B34" s="187"/>
      <c r="D34" s="187"/>
    </row>
    <row r="35" spans="2:4">
      <c r="B35" s="188"/>
      <c r="D35" s="178"/>
    </row>
    <row r="36" spans="2:4">
      <c r="B36" s="188"/>
      <c r="D36" s="188"/>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topLeftCell="A42" zoomScale="85" zoomScaleNormal="85" zoomScaleSheetLayoutView="85" workbookViewId="0">
      <selection activeCell="D14" sqref="D14:G48"/>
    </sheetView>
  </sheetViews>
  <sheetFormatPr defaultColWidth="9.109375" defaultRowHeight="13.2"/>
  <cols>
    <col min="1" max="1" width="49.33203125" style="214" customWidth="1"/>
    <col min="2" max="2" width="14.33203125" style="214" customWidth="1"/>
    <col min="3" max="3" width="9.109375" style="214"/>
    <col min="4" max="4" width="21.5546875" style="237" customWidth="1"/>
    <col min="5" max="5" width="22.109375" style="237" customWidth="1"/>
    <col min="6" max="6" width="20.44140625" style="237" customWidth="1"/>
    <col min="7" max="7" width="18.44140625" style="237" customWidth="1"/>
    <col min="8" max="8" width="19.6640625" style="214" customWidth="1"/>
    <col min="9" max="9" width="14.6640625" style="214" bestFit="1" customWidth="1"/>
    <col min="10" max="10" width="14.6640625" style="214" customWidth="1"/>
    <col min="11" max="12" width="12.88671875" style="214" customWidth="1"/>
    <col min="13" max="13" width="17.5546875" style="214" customWidth="1"/>
    <col min="14" max="14" width="17.5546875" style="214" bestFit="1" customWidth="1"/>
    <col min="15" max="15" width="21.109375" style="214" customWidth="1"/>
    <col min="16" max="16" width="13.44140625" style="214" bestFit="1" customWidth="1"/>
    <col min="17" max="16384" width="9.109375" style="214"/>
  </cols>
  <sheetData>
    <row r="1" spans="1:19" ht="27.75" customHeight="1">
      <c r="A1" s="440" t="s">
        <v>233</v>
      </c>
      <c r="B1" s="440"/>
      <c r="C1" s="440"/>
      <c r="D1" s="440"/>
      <c r="E1" s="440"/>
      <c r="F1" s="440"/>
      <c r="G1" s="440"/>
    </row>
    <row r="2" spans="1:19" ht="26.25" customHeight="1">
      <c r="A2" s="441" t="s">
        <v>171</v>
      </c>
      <c r="B2" s="441"/>
      <c r="C2" s="441"/>
      <c r="D2" s="441"/>
      <c r="E2" s="441"/>
      <c r="F2" s="441"/>
      <c r="G2" s="441"/>
    </row>
    <row r="3" spans="1:19">
      <c r="A3" s="442" t="s">
        <v>172</v>
      </c>
      <c r="B3" s="442"/>
      <c r="C3" s="442"/>
      <c r="D3" s="442"/>
      <c r="E3" s="442"/>
      <c r="F3" s="442"/>
      <c r="G3" s="442"/>
    </row>
    <row r="4" spans="1:19" ht="18.75" customHeight="1">
      <c r="A4" s="442"/>
      <c r="B4" s="442"/>
      <c r="C4" s="442"/>
      <c r="D4" s="442"/>
      <c r="E4" s="442"/>
      <c r="F4" s="442"/>
      <c r="G4" s="442"/>
    </row>
    <row r="5" spans="1:19">
      <c r="A5" s="443" t="str">
        <f>'ngay thang'!B10</f>
        <v>Tháng 11 năm 2024/Nov 2024</v>
      </c>
      <c r="B5" s="443"/>
      <c r="C5" s="443"/>
      <c r="D5" s="443"/>
      <c r="E5" s="443"/>
      <c r="F5" s="443"/>
      <c r="G5" s="443"/>
    </row>
    <row r="6" spans="1:19">
      <c r="A6" s="345"/>
      <c r="B6" s="345"/>
      <c r="C6" s="345"/>
      <c r="D6" s="345"/>
      <c r="E6" s="345"/>
      <c r="F6" s="345"/>
    </row>
    <row r="7" spans="1:19" ht="30" customHeight="1">
      <c r="A7" s="344" t="s">
        <v>606</v>
      </c>
      <c r="B7" s="439" t="s">
        <v>607</v>
      </c>
      <c r="C7" s="439"/>
      <c r="D7" s="439"/>
      <c r="E7" s="439"/>
      <c r="F7" s="238"/>
      <c r="G7" s="238"/>
    </row>
    <row r="8" spans="1:19" ht="30" customHeight="1">
      <c r="A8" s="343" t="s">
        <v>608</v>
      </c>
      <c r="B8" s="438" t="s">
        <v>609</v>
      </c>
      <c r="C8" s="438"/>
      <c r="D8" s="438"/>
      <c r="E8" s="438"/>
      <c r="F8" s="239"/>
      <c r="G8" s="239"/>
    </row>
    <row r="9" spans="1:19" ht="30" customHeight="1">
      <c r="A9" s="344" t="s">
        <v>610</v>
      </c>
      <c r="B9" s="439" t="s">
        <v>611</v>
      </c>
      <c r="C9" s="439"/>
      <c r="D9" s="439"/>
      <c r="E9" s="439"/>
      <c r="F9" s="238"/>
      <c r="G9" s="238"/>
    </row>
    <row r="10" spans="1:19" ht="30" customHeight="1">
      <c r="A10" s="343" t="s">
        <v>612</v>
      </c>
      <c r="B10" s="438" t="str">
        <f>'ngay thang'!B14</f>
        <v>Ngày 04 tháng 12 năm 2024
04 Dec 2024</v>
      </c>
      <c r="C10" s="438"/>
      <c r="D10" s="438"/>
      <c r="E10" s="438"/>
      <c r="F10" s="239"/>
      <c r="G10" s="239"/>
    </row>
    <row r="12" spans="1:19" ht="33.75" customHeight="1">
      <c r="A12" s="436" t="s">
        <v>173</v>
      </c>
      <c r="B12" s="436" t="s">
        <v>174</v>
      </c>
      <c r="C12" s="436" t="s">
        <v>175</v>
      </c>
      <c r="D12" s="434" t="s">
        <v>630</v>
      </c>
      <c r="E12" s="435"/>
      <c r="F12" s="434" t="s">
        <v>624</v>
      </c>
      <c r="G12" s="435"/>
    </row>
    <row r="13" spans="1:19" ht="53.25" customHeight="1">
      <c r="A13" s="437"/>
      <c r="B13" s="437"/>
      <c r="C13" s="437"/>
      <c r="D13" s="232" t="s">
        <v>287</v>
      </c>
      <c r="E13" s="232" t="s">
        <v>288</v>
      </c>
      <c r="F13" s="232" t="s">
        <v>289</v>
      </c>
      <c r="G13" s="232" t="s">
        <v>290</v>
      </c>
      <c r="Q13" s="220"/>
      <c r="R13" s="220"/>
      <c r="S13" s="220"/>
    </row>
    <row r="14" spans="1:19" ht="26.4">
      <c r="A14" s="240" t="s">
        <v>291</v>
      </c>
      <c r="B14" s="212" t="s">
        <v>16</v>
      </c>
      <c r="C14" s="212"/>
      <c r="D14" s="322">
        <v>-6339322892</v>
      </c>
      <c r="E14" s="322">
        <v>6947014349</v>
      </c>
      <c r="F14" s="322">
        <v>1166358740</v>
      </c>
      <c r="G14" s="322">
        <v>8504838872</v>
      </c>
      <c r="H14" s="241"/>
      <c r="I14" s="220"/>
      <c r="J14" s="220"/>
      <c r="K14" s="220"/>
      <c r="L14" s="220"/>
      <c r="M14" s="220"/>
      <c r="N14" s="220"/>
      <c r="O14" s="220"/>
      <c r="P14" s="220"/>
      <c r="Q14" s="213"/>
    </row>
    <row r="15" spans="1:19" ht="26.4">
      <c r="A15" s="210" t="s">
        <v>636</v>
      </c>
      <c r="B15" s="212" t="s">
        <v>17</v>
      </c>
      <c r="C15" s="212"/>
      <c r="D15" s="323">
        <v>236270980</v>
      </c>
      <c r="E15" s="323">
        <v>3806510980</v>
      </c>
      <c r="F15" s="323">
        <v>169000000</v>
      </c>
      <c r="G15" s="323">
        <v>1219586301</v>
      </c>
      <c r="H15" s="241"/>
      <c r="I15" s="220"/>
      <c r="J15" s="220"/>
      <c r="K15" s="220"/>
      <c r="L15" s="220"/>
      <c r="M15" s="220"/>
      <c r="N15" s="220"/>
      <c r="O15" s="220"/>
      <c r="P15" s="220"/>
      <c r="Q15" s="213"/>
    </row>
    <row r="16" spans="1:19" ht="26.4">
      <c r="A16" s="210" t="s">
        <v>292</v>
      </c>
      <c r="B16" s="212" t="s">
        <v>18</v>
      </c>
      <c r="C16" s="212"/>
      <c r="D16" s="323">
        <v>3626778</v>
      </c>
      <c r="E16" s="323">
        <v>53450669</v>
      </c>
      <c r="F16" s="323">
        <v>4681340</v>
      </c>
      <c r="G16" s="323">
        <v>222534047</v>
      </c>
      <c r="H16" s="241"/>
      <c r="I16" s="220"/>
      <c r="J16" s="220"/>
      <c r="K16" s="220"/>
      <c r="L16" s="220"/>
      <c r="M16" s="220"/>
      <c r="N16" s="220"/>
      <c r="O16" s="220"/>
      <c r="P16" s="220"/>
      <c r="Q16" s="213"/>
    </row>
    <row r="17" spans="1:19" ht="26.4">
      <c r="A17" s="210" t="s">
        <v>293</v>
      </c>
      <c r="B17" s="212" t="s">
        <v>27</v>
      </c>
      <c r="C17" s="212"/>
      <c r="D17" s="323">
        <v>-678065746</v>
      </c>
      <c r="E17" s="323">
        <v>6067500124</v>
      </c>
      <c r="F17" s="323">
        <v>-1091033433</v>
      </c>
      <c r="G17" s="323">
        <v>7122836430</v>
      </c>
      <c r="H17" s="241"/>
      <c r="I17" s="220"/>
      <c r="J17" s="220"/>
      <c r="K17" s="220"/>
      <c r="L17" s="220"/>
      <c r="M17" s="220"/>
      <c r="N17" s="220"/>
      <c r="O17" s="220"/>
      <c r="P17" s="220"/>
      <c r="Q17" s="213"/>
    </row>
    <row r="18" spans="1:19" ht="39.6">
      <c r="A18" s="210" t="s">
        <v>294</v>
      </c>
      <c r="B18" s="212" t="s">
        <v>28</v>
      </c>
      <c r="C18" s="212"/>
      <c r="D18" s="323">
        <v>-5901154904</v>
      </c>
      <c r="E18" s="323">
        <v>-2980447424</v>
      </c>
      <c r="F18" s="323">
        <v>2083710833</v>
      </c>
      <c r="G18" s="323">
        <v>-60117906</v>
      </c>
      <c r="H18" s="241"/>
      <c r="I18" s="220"/>
      <c r="J18" s="220"/>
      <c r="K18" s="220"/>
      <c r="L18" s="220"/>
      <c r="M18" s="220"/>
      <c r="N18" s="220"/>
      <c r="O18" s="220"/>
      <c r="P18" s="220"/>
      <c r="Q18" s="213"/>
    </row>
    <row r="19" spans="1:19" ht="26.4">
      <c r="A19" s="210" t="s">
        <v>295</v>
      </c>
      <c r="B19" s="212" t="s">
        <v>29</v>
      </c>
      <c r="C19" s="212"/>
      <c r="D19" s="323"/>
      <c r="E19" s="323"/>
      <c r="F19" s="323"/>
      <c r="G19" s="323"/>
      <c r="I19" s="220"/>
      <c r="J19" s="220"/>
      <c r="K19" s="220"/>
      <c r="L19" s="220"/>
      <c r="M19" s="220"/>
      <c r="N19" s="220"/>
      <c r="O19" s="220"/>
      <c r="P19" s="220"/>
      <c r="Q19" s="213"/>
    </row>
    <row r="20" spans="1:19" ht="52.8">
      <c r="A20" s="210" t="s">
        <v>296</v>
      </c>
      <c r="B20" s="212" t="s">
        <v>30</v>
      </c>
      <c r="C20" s="212"/>
      <c r="D20" s="323"/>
      <c r="E20" s="323"/>
      <c r="F20" s="323"/>
      <c r="G20" s="323"/>
      <c r="I20" s="220"/>
      <c r="J20" s="220"/>
      <c r="K20" s="220"/>
      <c r="L20" s="220"/>
      <c r="M20" s="220"/>
      <c r="N20" s="220"/>
      <c r="O20" s="220"/>
      <c r="P20" s="220"/>
      <c r="Q20" s="213"/>
    </row>
    <row r="21" spans="1:19" ht="26.4">
      <c r="A21" s="210" t="s">
        <v>297</v>
      </c>
      <c r="B21" s="212" t="s">
        <v>31</v>
      </c>
      <c r="C21" s="212"/>
      <c r="D21" s="323"/>
      <c r="E21" s="323"/>
      <c r="F21" s="323"/>
      <c r="G21" s="323"/>
      <c r="I21" s="220"/>
      <c r="J21" s="220"/>
      <c r="K21" s="220"/>
      <c r="L21" s="220"/>
      <c r="M21" s="220"/>
      <c r="N21" s="220"/>
      <c r="O21" s="220"/>
      <c r="P21" s="220"/>
      <c r="Q21" s="213"/>
    </row>
    <row r="22" spans="1:19" ht="66">
      <c r="A22" s="210" t="s">
        <v>298</v>
      </c>
      <c r="B22" s="212" t="s">
        <v>32</v>
      </c>
      <c r="C22" s="212"/>
      <c r="D22" s="323"/>
      <c r="E22" s="323"/>
      <c r="F22" s="323"/>
      <c r="G22" s="323"/>
      <c r="I22" s="220"/>
      <c r="J22" s="220"/>
      <c r="K22" s="220"/>
      <c r="L22" s="220"/>
      <c r="M22" s="220"/>
      <c r="N22" s="220"/>
      <c r="O22" s="220"/>
      <c r="P22" s="220"/>
      <c r="Q22" s="213"/>
    </row>
    <row r="23" spans="1:19" ht="26.4">
      <c r="A23" s="240" t="s">
        <v>299</v>
      </c>
      <c r="B23" s="212" t="s">
        <v>26</v>
      </c>
      <c r="C23" s="212"/>
      <c r="D23" s="322">
        <v>65365724</v>
      </c>
      <c r="E23" s="322">
        <v>1590393238</v>
      </c>
      <c r="F23" s="322">
        <v>83302646</v>
      </c>
      <c r="G23" s="322">
        <v>470716280</v>
      </c>
      <c r="H23" s="220"/>
      <c r="I23" s="220"/>
      <c r="J23" s="220"/>
      <c r="K23" s="220"/>
      <c r="L23" s="220"/>
      <c r="M23" s="220"/>
      <c r="N23" s="220"/>
      <c r="O23" s="220"/>
      <c r="P23" s="220"/>
      <c r="Q23" s="213"/>
    </row>
    <row r="24" spans="1:19" ht="26.4">
      <c r="A24" s="210" t="s">
        <v>300</v>
      </c>
      <c r="B24" s="212" t="s">
        <v>25</v>
      </c>
      <c r="C24" s="212"/>
      <c r="D24" s="324">
        <v>65365724</v>
      </c>
      <c r="E24" s="324">
        <v>1590393238</v>
      </c>
      <c r="F24" s="324">
        <v>83302646</v>
      </c>
      <c r="G24" s="324">
        <v>470716280</v>
      </c>
      <c r="H24" s="241"/>
      <c r="I24" s="220"/>
      <c r="J24" s="220"/>
      <c r="K24" s="220"/>
      <c r="L24" s="220"/>
      <c r="M24" s="220"/>
      <c r="N24" s="220"/>
      <c r="O24" s="220"/>
      <c r="P24" s="220"/>
      <c r="Q24" s="213"/>
    </row>
    <row r="25" spans="1:19" ht="52.8">
      <c r="A25" s="210" t="s">
        <v>301</v>
      </c>
      <c r="B25" s="212" t="s">
        <v>24</v>
      </c>
      <c r="C25" s="212"/>
      <c r="D25" s="323"/>
      <c r="E25" s="323"/>
      <c r="F25" s="323"/>
      <c r="G25" s="323"/>
      <c r="H25" s="220"/>
      <c r="I25" s="220"/>
      <c r="J25" s="220"/>
      <c r="K25" s="220"/>
      <c r="L25" s="220"/>
      <c r="M25" s="220"/>
      <c r="N25" s="220"/>
      <c r="O25" s="220"/>
      <c r="P25" s="220"/>
      <c r="Q25" s="213"/>
    </row>
    <row r="26" spans="1:19" ht="26.4">
      <c r="A26" s="210" t="s">
        <v>302</v>
      </c>
      <c r="B26" s="212" t="s">
        <v>23</v>
      </c>
      <c r="C26" s="212"/>
      <c r="D26" s="323"/>
      <c r="E26" s="323"/>
      <c r="F26" s="323"/>
      <c r="G26" s="323"/>
      <c r="I26" s="220"/>
      <c r="J26" s="220"/>
      <c r="K26" s="220"/>
      <c r="L26" s="220"/>
      <c r="M26" s="220"/>
      <c r="N26" s="220"/>
      <c r="O26" s="220"/>
      <c r="P26" s="220"/>
      <c r="Q26" s="213"/>
    </row>
    <row r="27" spans="1:19" ht="52.8">
      <c r="A27" s="210" t="s">
        <v>303</v>
      </c>
      <c r="B27" s="212" t="s">
        <v>22</v>
      </c>
      <c r="C27" s="212"/>
      <c r="D27" s="323"/>
      <c r="E27" s="323"/>
      <c r="F27" s="323"/>
      <c r="G27" s="323"/>
      <c r="I27" s="220"/>
      <c r="J27" s="220"/>
      <c r="K27" s="220"/>
      <c r="L27" s="220"/>
      <c r="M27" s="220"/>
      <c r="N27" s="220"/>
      <c r="O27" s="220"/>
      <c r="P27" s="220"/>
      <c r="Q27" s="213"/>
    </row>
    <row r="28" spans="1:19" ht="26.4">
      <c r="A28" s="210" t="s">
        <v>304</v>
      </c>
      <c r="B28" s="212" t="s">
        <v>33</v>
      </c>
      <c r="C28" s="212"/>
      <c r="D28" s="323"/>
      <c r="E28" s="323"/>
      <c r="F28" s="323"/>
      <c r="G28" s="323"/>
      <c r="I28" s="220"/>
      <c r="J28" s="220"/>
      <c r="K28" s="220"/>
      <c r="L28" s="220"/>
      <c r="M28" s="220"/>
      <c r="N28" s="220"/>
      <c r="O28" s="220"/>
      <c r="P28" s="220"/>
      <c r="Q28" s="213"/>
    </row>
    <row r="29" spans="1:19" ht="26.4">
      <c r="A29" s="240" t="s">
        <v>305</v>
      </c>
      <c r="B29" s="242" t="s">
        <v>34</v>
      </c>
      <c r="C29" s="242"/>
      <c r="D29" s="322">
        <v>317164404</v>
      </c>
      <c r="E29" s="322">
        <v>3383983802</v>
      </c>
      <c r="F29" s="322">
        <v>184504964</v>
      </c>
      <c r="G29" s="322">
        <v>1753357410</v>
      </c>
      <c r="H29" s="241"/>
      <c r="I29" s="220"/>
      <c r="J29" s="220"/>
      <c r="K29" s="220"/>
      <c r="L29" s="220"/>
      <c r="M29" s="220"/>
      <c r="N29" s="220"/>
      <c r="O29" s="220"/>
      <c r="P29" s="220"/>
      <c r="Q29" s="213"/>
    </row>
    <row r="30" spans="1:19" ht="26.4">
      <c r="A30" s="210" t="s">
        <v>306</v>
      </c>
      <c r="B30" s="212" t="s">
        <v>35</v>
      </c>
      <c r="C30" s="212"/>
      <c r="D30" s="323">
        <v>220634289</v>
      </c>
      <c r="E30" s="323">
        <v>2063054535</v>
      </c>
      <c r="F30" s="323">
        <v>75831524</v>
      </c>
      <c r="G30" s="323">
        <v>675722974</v>
      </c>
      <c r="H30" s="241"/>
      <c r="I30" s="220"/>
      <c r="J30" s="220"/>
      <c r="K30" s="220"/>
      <c r="L30" s="220"/>
      <c r="M30" s="220"/>
      <c r="N30" s="220"/>
      <c r="O30" s="220"/>
      <c r="P30" s="220"/>
      <c r="Q30" s="213"/>
    </row>
    <row r="31" spans="1:19" ht="26.4">
      <c r="A31" s="210" t="s">
        <v>307</v>
      </c>
      <c r="B31" s="212" t="s">
        <v>36</v>
      </c>
      <c r="C31" s="212"/>
      <c r="D31" s="323">
        <v>38433989</v>
      </c>
      <c r="E31" s="323">
        <v>631375494</v>
      </c>
      <c r="F31" s="323">
        <v>50911039</v>
      </c>
      <c r="G31" s="323">
        <v>372334188</v>
      </c>
      <c r="H31" s="241"/>
      <c r="I31" s="220"/>
      <c r="J31" s="220"/>
      <c r="K31" s="220"/>
      <c r="L31" s="220"/>
      <c r="M31" s="220"/>
      <c r="N31" s="220"/>
      <c r="O31" s="220"/>
      <c r="P31" s="220"/>
      <c r="Q31" s="213"/>
      <c r="R31" s="220">
        <v>0</v>
      </c>
      <c r="S31" s="220">
        <v>0</v>
      </c>
    </row>
    <row r="32" spans="1:19" ht="26.4">
      <c r="A32" s="210" t="s">
        <v>308</v>
      </c>
      <c r="B32" s="212" t="s">
        <v>37</v>
      </c>
      <c r="C32" s="212"/>
      <c r="D32" s="323">
        <v>5500000</v>
      </c>
      <c r="E32" s="323">
        <v>60500000</v>
      </c>
      <c r="F32" s="323">
        <v>5500000</v>
      </c>
      <c r="G32" s="323">
        <v>60500000</v>
      </c>
      <c r="H32" s="241"/>
      <c r="I32" s="220"/>
      <c r="J32" s="220"/>
      <c r="K32" s="220"/>
      <c r="L32" s="220"/>
      <c r="M32" s="220"/>
      <c r="N32" s="220"/>
      <c r="O32" s="220"/>
      <c r="P32" s="220"/>
      <c r="Q32" s="213"/>
    </row>
    <row r="33" spans="1:17" ht="26.4">
      <c r="A33" s="210" t="s">
        <v>309</v>
      </c>
      <c r="B33" s="212" t="s">
        <v>38</v>
      </c>
      <c r="C33" s="212"/>
      <c r="D33" s="323">
        <v>16500000</v>
      </c>
      <c r="E33" s="323">
        <v>181500000</v>
      </c>
      <c r="F33" s="323">
        <v>16500000</v>
      </c>
      <c r="G33" s="323">
        <v>181500000</v>
      </c>
      <c r="H33" s="220"/>
      <c r="I33" s="220"/>
      <c r="J33" s="220"/>
      <c r="K33" s="220"/>
      <c r="L33" s="220"/>
      <c r="M33" s="220"/>
      <c r="N33" s="220"/>
      <c r="O33" s="220"/>
      <c r="P33" s="220"/>
      <c r="Q33" s="213"/>
    </row>
    <row r="34" spans="1:17" ht="26.4">
      <c r="A34" s="209" t="s">
        <v>310</v>
      </c>
      <c r="B34" s="212" t="s">
        <v>39</v>
      </c>
      <c r="C34" s="212"/>
      <c r="D34" s="323">
        <v>13200000</v>
      </c>
      <c r="E34" s="323">
        <v>145200000</v>
      </c>
      <c r="F34" s="323">
        <v>13200000</v>
      </c>
      <c r="G34" s="323">
        <v>145200000</v>
      </c>
      <c r="H34" s="241"/>
      <c r="I34" s="220"/>
      <c r="J34" s="220"/>
      <c r="K34" s="220"/>
      <c r="L34" s="220"/>
      <c r="M34" s="220"/>
      <c r="N34" s="220"/>
      <c r="O34" s="220"/>
      <c r="P34" s="220"/>
      <c r="Q34" s="213"/>
    </row>
    <row r="35" spans="1:17" ht="26.4">
      <c r="A35" s="210" t="s">
        <v>320</v>
      </c>
      <c r="B35" s="212">
        <v>20.6</v>
      </c>
      <c r="C35" s="212"/>
      <c r="D35" s="323">
        <v>15000000</v>
      </c>
      <c r="E35" s="323">
        <v>165000000</v>
      </c>
      <c r="F35" s="323">
        <v>15000000</v>
      </c>
      <c r="G35" s="323">
        <v>165000000</v>
      </c>
      <c r="H35" s="241"/>
      <c r="I35" s="220"/>
      <c r="J35" s="220"/>
      <c r="K35" s="220"/>
      <c r="L35" s="220"/>
      <c r="M35" s="220"/>
      <c r="N35" s="220"/>
      <c r="O35" s="220"/>
      <c r="P35" s="220"/>
      <c r="Q35" s="213"/>
    </row>
    <row r="36" spans="1:17" ht="26.4">
      <c r="A36" s="210" t="s">
        <v>439</v>
      </c>
      <c r="B36" s="212">
        <v>20.7</v>
      </c>
      <c r="C36" s="212"/>
      <c r="D36" s="323"/>
      <c r="E36" s="323">
        <v>49188946</v>
      </c>
      <c r="F36" s="323"/>
      <c r="G36" s="323">
        <v>44039623</v>
      </c>
      <c r="H36" s="241"/>
      <c r="I36" s="220"/>
      <c r="J36" s="220"/>
      <c r="K36" s="220"/>
      <c r="L36" s="220"/>
      <c r="M36" s="220"/>
      <c r="N36" s="220"/>
      <c r="O36" s="220"/>
      <c r="P36" s="220"/>
      <c r="Q36" s="213"/>
    </row>
    <row r="37" spans="1:17" ht="26.4">
      <c r="A37" s="210" t="s">
        <v>440</v>
      </c>
      <c r="B37" s="212">
        <v>20.8</v>
      </c>
      <c r="C37" s="212"/>
      <c r="D37" s="323">
        <v>7781726</v>
      </c>
      <c r="E37" s="323">
        <v>87414703</v>
      </c>
      <c r="F37" s="323">
        <v>7132440</v>
      </c>
      <c r="G37" s="323">
        <v>96347822</v>
      </c>
      <c r="H37" s="241"/>
      <c r="I37" s="220"/>
      <c r="J37" s="220"/>
      <c r="K37" s="220"/>
      <c r="L37" s="220"/>
      <c r="M37" s="220"/>
      <c r="N37" s="220"/>
      <c r="O37" s="220"/>
      <c r="P37" s="220"/>
      <c r="Q37" s="213"/>
    </row>
    <row r="38" spans="1:17" ht="26.4">
      <c r="A38" s="210" t="s">
        <v>441</v>
      </c>
      <c r="B38" s="212">
        <v>20.9</v>
      </c>
      <c r="C38" s="212"/>
      <c r="D38" s="323"/>
      <c r="E38" s="323"/>
      <c r="F38" s="323"/>
      <c r="G38" s="323"/>
      <c r="I38" s="220"/>
      <c r="J38" s="220"/>
      <c r="K38" s="220"/>
      <c r="L38" s="220"/>
      <c r="M38" s="220"/>
      <c r="N38" s="220"/>
      <c r="O38" s="220"/>
      <c r="P38" s="220"/>
      <c r="Q38" s="213"/>
    </row>
    <row r="39" spans="1:17" ht="26.4">
      <c r="A39" s="210" t="s">
        <v>442</v>
      </c>
      <c r="B39" s="243">
        <v>20.100000000000001</v>
      </c>
      <c r="C39" s="212"/>
      <c r="D39" s="323">
        <v>114400</v>
      </c>
      <c r="E39" s="323">
        <v>750124</v>
      </c>
      <c r="F39" s="323">
        <v>429961</v>
      </c>
      <c r="G39" s="323">
        <v>12712803</v>
      </c>
      <c r="H39" s="241"/>
      <c r="I39" s="220"/>
      <c r="J39" s="220"/>
      <c r="K39" s="220"/>
      <c r="L39" s="220"/>
      <c r="M39" s="220"/>
      <c r="N39" s="220"/>
      <c r="O39" s="220"/>
      <c r="P39" s="220"/>
      <c r="Q39" s="213"/>
    </row>
    <row r="40" spans="1:17" ht="39.6">
      <c r="A40" s="240" t="s">
        <v>311</v>
      </c>
      <c r="B40" s="244" t="s">
        <v>40</v>
      </c>
      <c r="C40" s="242"/>
      <c r="D40" s="322">
        <v>-6721853020</v>
      </c>
      <c r="E40" s="322">
        <v>1972637309</v>
      </c>
      <c r="F40" s="322">
        <v>898551130</v>
      </c>
      <c r="G40" s="322">
        <v>6280765182</v>
      </c>
      <c r="H40" s="241"/>
      <c r="I40" s="220"/>
      <c r="J40" s="220"/>
      <c r="K40" s="220"/>
      <c r="L40" s="220"/>
      <c r="M40" s="220"/>
      <c r="N40" s="220"/>
      <c r="O40" s="220"/>
      <c r="P40" s="220"/>
      <c r="Q40" s="213"/>
    </row>
    <row r="41" spans="1:17" ht="26.4">
      <c r="A41" s="240" t="s">
        <v>312</v>
      </c>
      <c r="B41" s="244" t="s">
        <v>41</v>
      </c>
      <c r="C41" s="242"/>
      <c r="D41" s="322"/>
      <c r="E41" s="322"/>
      <c r="F41" s="322"/>
      <c r="G41" s="322"/>
      <c r="I41" s="220"/>
      <c r="J41" s="220"/>
      <c r="K41" s="220"/>
      <c r="L41" s="220"/>
      <c r="M41" s="220"/>
      <c r="N41" s="220"/>
      <c r="O41" s="220"/>
      <c r="P41" s="220"/>
      <c r="Q41" s="213"/>
    </row>
    <row r="42" spans="1:17" ht="26.4">
      <c r="A42" s="210" t="s">
        <v>313</v>
      </c>
      <c r="B42" s="211" t="s">
        <v>42</v>
      </c>
      <c r="C42" s="212"/>
      <c r="D42" s="323"/>
      <c r="E42" s="323"/>
      <c r="F42" s="323"/>
      <c r="G42" s="323"/>
      <c r="I42" s="220"/>
      <c r="J42" s="220"/>
      <c r="K42" s="220"/>
      <c r="L42" s="220"/>
      <c r="M42" s="220"/>
      <c r="N42" s="220"/>
      <c r="O42" s="220"/>
      <c r="P42" s="220"/>
      <c r="Q42" s="213"/>
    </row>
    <row r="43" spans="1:17" ht="26.4">
      <c r="A43" s="210" t="s">
        <v>314</v>
      </c>
      <c r="B43" s="211" t="s">
        <v>43</v>
      </c>
      <c r="C43" s="212"/>
      <c r="D43" s="323"/>
      <c r="E43" s="323"/>
      <c r="F43" s="323"/>
      <c r="G43" s="323"/>
      <c r="I43" s="220"/>
      <c r="J43" s="220"/>
      <c r="K43" s="220"/>
      <c r="L43" s="220"/>
      <c r="M43" s="220"/>
      <c r="N43" s="220"/>
      <c r="O43" s="220"/>
      <c r="P43" s="220"/>
      <c r="Q43" s="213"/>
    </row>
    <row r="44" spans="1:17" ht="26.4">
      <c r="A44" s="240" t="s">
        <v>315</v>
      </c>
      <c r="B44" s="244" t="s">
        <v>21</v>
      </c>
      <c r="C44" s="242"/>
      <c r="D44" s="322">
        <v>-6721853020</v>
      </c>
      <c r="E44" s="322">
        <v>1972637309</v>
      </c>
      <c r="F44" s="322">
        <v>898551130</v>
      </c>
      <c r="G44" s="322">
        <v>6280765182</v>
      </c>
      <c r="H44" s="241"/>
      <c r="I44" s="220"/>
      <c r="J44" s="220"/>
      <c r="K44" s="220"/>
      <c r="L44" s="220"/>
      <c r="M44" s="220"/>
      <c r="N44" s="220"/>
      <c r="O44" s="220"/>
      <c r="P44" s="220"/>
      <c r="Q44" s="213"/>
    </row>
    <row r="45" spans="1:17" ht="26.4">
      <c r="A45" s="210" t="s">
        <v>316</v>
      </c>
      <c r="B45" s="211" t="s">
        <v>20</v>
      </c>
      <c r="C45" s="212"/>
      <c r="D45" s="325">
        <v>-820698116</v>
      </c>
      <c r="E45" s="323">
        <v>4953084733</v>
      </c>
      <c r="F45" s="323">
        <v>-1185159703</v>
      </c>
      <c r="G45" s="323">
        <v>6340883088</v>
      </c>
      <c r="H45" s="241"/>
      <c r="I45" s="220"/>
      <c r="J45" s="220"/>
      <c r="K45" s="220"/>
      <c r="L45" s="220"/>
      <c r="M45" s="220"/>
      <c r="N45" s="220"/>
      <c r="O45" s="220"/>
      <c r="P45" s="220"/>
      <c r="Q45" s="213"/>
    </row>
    <row r="46" spans="1:17" ht="26.4">
      <c r="A46" s="210" t="s">
        <v>317</v>
      </c>
      <c r="B46" s="211" t="s">
        <v>19</v>
      </c>
      <c r="C46" s="212"/>
      <c r="D46" s="323">
        <v>-5901154904</v>
      </c>
      <c r="E46" s="323">
        <v>-2980447424</v>
      </c>
      <c r="F46" s="323">
        <v>2083710833</v>
      </c>
      <c r="G46" s="323">
        <v>-60117906</v>
      </c>
      <c r="H46" s="241"/>
      <c r="I46" s="220"/>
      <c r="J46" s="220"/>
      <c r="K46" s="220"/>
      <c r="L46" s="220"/>
      <c r="M46" s="220"/>
      <c r="N46" s="220"/>
      <c r="O46" s="220"/>
      <c r="P46" s="220"/>
      <c r="Q46" s="213"/>
    </row>
    <row r="47" spans="1:17" ht="26.4">
      <c r="A47" s="240" t="s">
        <v>318</v>
      </c>
      <c r="B47" s="244" t="s">
        <v>44</v>
      </c>
      <c r="C47" s="242"/>
      <c r="D47" s="322"/>
      <c r="E47" s="322"/>
      <c r="F47" s="322"/>
      <c r="G47" s="322"/>
      <c r="H47" s="331"/>
      <c r="I47" s="220"/>
      <c r="J47" s="220"/>
      <c r="K47" s="220"/>
      <c r="L47" s="220"/>
      <c r="M47" s="220"/>
      <c r="N47" s="220"/>
      <c r="O47" s="220"/>
      <c r="P47" s="220"/>
      <c r="Q47" s="213"/>
    </row>
    <row r="48" spans="1:17" ht="26.4">
      <c r="A48" s="240" t="s">
        <v>319</v>
      </c>
      <c r="B48" s="244" t="s">
        <v>45</v>
      </c>
      <c r="C48" s="242"/>
      <c r="D48" s="322">
        <v>-6721853020</v>
      </c>
      <c r="E48" s="322">
        <v>1972637309</v>
      </c>
      <c r="F48" s="322">
        <v>898551130</v>
      </c>
      <c r="G48" s="322">
        <v>6280765182</v>
      </c>
      <c r="H48" s="241"/>
      <c r="I48" s="220"/>
      <c r="J48" s="220"/>
      <c r="K48" s="220"/>
      <c r="L48" s="220"/>
      <c r="M48" s="220"/>
      <c r="N48" s="220"/>
      <c r="O48" s="220"/>
      <c r="P48" s="220"/>
      <c r="Q48" s="213"/>
    </row>
    <row r="49" spans="1:16">
      <c r="A49" s="232"/>
      <c r="B49" s="232"/>
      <c r="C49" s="232"/>
      <c r="D49" s="232"/>
      <c r="E49" s="232"/>
      <c r="F49" s="232"/>
      <c r="G49" s="232"/>
      <c r="L49" s="220"/>
      <c r="M49" s="220"/>
      <c r="N49" s="220">
        <f>F49-J49</f>
        <v>0</v>
      </c>
      <c r="O49" s="220">
        <f>G49-K49</f>
        <v>0</v>
      </c>
    </row>
    <row r="51" spans="1:16" s="228" customFormat="1">
      <c r="A51" s="245" t="s">
        <v>626</v>
      </c>
      <c r="B51" s="214"/>
      <c r="C51" s="234"/>
      <c r="D51" s="234"/>
      <c r="E51" s="246" t="s">
        <v>627</v>
      </c>
      <c r="F51" s="247"/>
      <c r="G51" s="247"/>
      <c r="H51" s="214"/>
      <c r="I51" s="214"/>
      <c r="J51" s="214"/>
      <c r="K51" s="214"/>
      <c r="L51" s="214"/>
      <c r="M51" s="214"/>
      <c r="N51" s="214"/>
      <c r="O51" s="214"/>
      <c r="P51" s="214"/>
    </row>
    <row r="52" spans="1:16" s="228" customFormat="1">
      <c r="A52" s="214" t="s">
        <v>176</v>
      </c>
      <c r="B52" s="214"/>
      <c r="C52" s="234"/>
      <c r="D52" s="234"/>
      <c r="E52" s="234" t="s">
        <v>177</v>
      </c>
      <c r="F52" s="247"/>
      <c r="G52" s="247"/>
      <c r="H52" s="214"/>
      <c r="I52" s="214"/>
      <c r="J52" s="214"/>
      <c r="K52" s="214"/>
      <c r="L52" s="214"/>
      <c r="M52" s="214"/>
      <c r="N52" s="214"/>
      <c r="O52" s="214"/>
      <c r="P52" s="214"/>
    </row>
    <row r="53" spans="1:16" s="228" customFormat="1">
      <c r="A53" s="214"/>
      <c r="B53" s="214"/>
      <c r="C53" s="234"/>
      <c r="D53" s="234"/>
      <c r="E53" s="234"/>
      <c r="F53" s="247"/>
      <c r="G53" s="247"/>
      <c r="H53" s="214"/>
      <c r="I53" s="214"/>
      <c r="J53" s="214"/>
      <c r="K53" s="214"/>
      <c r="L53" s="214"/>
      <c r="M53" s="214"/>
      <c r="N53" s="214"/>
      <c r="O53" s="214"/>
      <c r="P53" s="214"/>
    </row>
    <row r="54" spans="1:16" s="228" customFormat="1">
      <c r="A54" s="214"/>
      <c r="B54" s="214"/>
      <c r="C54" s="234"/>
      <c r="D54" s="234"/>
      <c r="E54" s="234"/>
      <c r="F54" s="247"/>
      <c r="G54" s="247"/>
      <c r="H54" s="214"/>
      <c r="I54" s="214"/>
      <c r="J54" s="214"/>
      <c r="K54" s="214"/>
      <c r="L54" s="214"/>
      <c r="M54" s="214"/>
      <c r="N54" s="214"/>
      <c r="O54" s="214"/>
      <c r="P54" s="214"/>
    </row>
    <row r="55" spans="1:16" s="228" customFormat="1">
      <c r="A55" s="214"/>
      <c r="B55" s="214"/>
      <c r="C55" s="234"/>
      <c r="D55" s="234"/>
      <c r="E55" s="234"/>
      <c r="F55" s="247"/>
      <c r="G55" s="247"/>
      <c r="H55" s="214"/>
      <c r="I55" s="214"/>
      <c r="J55" s="214"/>
      <c r="K55" s="214"/>
      <c r="L55" s="214"/>
      <c r="M55" s="214"/>
      <c r="N55" s="214"/>
      <c r="O55" s="214"/>
      <c r="P55" s="214"/>
    </row>
    <row r="56" spans="1:16" s="228" customFormat="1">
      <c r="A56" s="214"/>
      <c r="B56" s="214"/>
      <c r="C56" s="234"/>
      <c r="D56" s="234"/>
      <c r="E56" s="234"/>
      <c r="F56" s="247"/>
      <c r="G56" s="247"/>
      <c r="H56" s="214"/>
      <c r="I56" s="214"/>
      <c r="J56" s="214"/>
      <c r="K56" s="214"/>
      <c r="L56" s="214"/>
      <c r="M56" s="214"/>
      <c r="N56" s="214"/>
      <c r="O56" s="214"/>
      <c r="P56" s="214"/>
    </row>
    <row r="57" spans="1:16" s="228" customFormat="1">
      <c r="A57" s="214"/>
      <c r="B57" s="214"/>
      <c r="C57" s="234"/>
      <c r="D57" s="234"/>
      <c r="E57" s="234"/>
      <c r="F57" s="247"/>
      <c r="G57" s="247"/>
      <c r="H57" s="214"/>
      <c r="I57" s="214"/>
      <c r="J57" s="214"/>
      <c r="K57" s="214"/>
      <c r="L57" s="214"/>
      <c r="M57" s="214"/>
      <c r="N57" s="214"/>
      <c r="O57" s="214"/>
      <c r="P57" s="214"/>
    </row>
    <row r="58" spans="1:16" s="228" customFormat="1">
      <c r="A58" s="214"/>
      <c r="B58" s="214"/>
      <c r="C58" s="234"/>
      <c r="D58" s="234"/>
      <c r="E58" s="234"/>
      <c r="F58" s="247"/>
      <c r="G58" s="247"/>
      <c r="H58" s="214"/>
      <c r="I58" s="214"/>
      <c r="J58" s="214"/>
      <c r="K58" s="214"/>
      <c r="L58" s="214"/>
      <c r="M58" s="214"/>
      <c r="N58" s="214"/>
      <c r="O58" s="214"/>
      <c r="P58" s="214"/>
    </row>
    <row r="59" spans="1:16" s="228" customFormat="1">
      <c r="A59" s="248"/>
      <c r="B59" s="248"/>
      <c r="C59" s="234"/>
      <c r="D59" s="234"/>
      <c r="E59" s="235"/>
      <c r="F59" s="249"/>
      <c r="G59" s="247"/>
      <c r="H59" s="214"/>
      <c r="I59" s="214"/>
      <c r="J59" s="214"/>
      <c r="K59" s="214"/>
      <c r="L59" s="214"/>
      <c r="M59" s="214"/>
      <c r="N59" s="214"/>
      <c r="O59" s="214"/>
      <c r="P59" s="214"/>
    </row>
    <row r="60" spans="1:16" s="228" customFormat="1">
      <c r="A60" s="245" t="s">
        <v>236</v>
      </c>
      <c r="B60" s="214"/>
      <c r="C60" s="234"/>
      <c r="D60" s="234"/>
      <c r="E60" s="233" t="s">
        <v>445</v>
      </c>
      <c r="F60" s="247"/>
      <c r="G60" s="247"/>
      <c r="H60" s="214"/>
      <c r="I60" s="214"/>
      <c r="J60" s="214"/>
      <c r="K60" s="214"/>
      <c r="L60" s="214"/>
      <c r="M60" s="214"/>
      <c r="N60" s="214"/>
      <c r="O60" s="214"/>
      <c r="P60" s="214"/>
    </row>
    <row r="61" spans="1:16" s="228" customFormat="1">
      <c r="A61" s="245" t="s">
        <v>592</v>
      </c>
      <c r="B61" s="214"/>
      <c r="C61" s="234"/>
      <c r="D61" s="234"/>
      <c r="E61" s="233"/>
      <c r="F61" s="247"/>
      <c r="G61" s="247"/>
      <c r="H61" s="214"/>
      <c r="I61" s="214"/>
      <c r="J61" s="214"/>
      <c r="K61" s="214"/>
      <c r="L61" s="214"/>
      <c r="M61" s="214"/>
      <c r="N61" s="214"/>
      <c r="O61" s="214"/>
      <c r="P61" s="214"/>
    </row>
    <row r="62" spans="1:16" s="228" customFormat="1">
      <c r="A62" s="214" t="s">
        <v>237</v>
      </c>
      <c r="B62" s="214"/>
      <c r="C62" s="234"/>
      <c r="D62" s="234"/>
      <c r="E62" s="234"/>
      <c r="F62" s="247"/>
      <c r="G62" s="247"/>
      <c r="H62" s="214"/>
      <c r="I62" s="214"/>
      <c r="J62" s="214"/>
      <c r="K62" s="214"/>
      <c r="L62" s="214"/>
      <c r="M62" s="214"/>
      <c r="N62" s="214"/>
      <c r="O62" s="214"/>
      <c r="P62" s="214"/>
    </row>
    <row r="63" spans="1:16">
      <c r="A63" s="237"/>
      <c r="B63" s="237"/>
      <c r="D63" s="214"/>
      <c r="E63" s="236"/>
      <c r="F63" s="214"/>
      <c r="G63" s="214"/>
    </row>
  </sheetData>
  <protectedRanges>
    <protectedRange sqref="C26:E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181102362204722" right="0.43307086614173229" top="0.47244094488188981" bottom="0.55118110236220474" header="0.31496062992125984" footer="0.31496062992125984"/>
  <pageSetup scale="63"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9"/>
  <sheetViews>
    <sheetView view="pageBreakPreview" topLeftCell="A10" zoomScaleNormal="100" zoomScaleSheetLayoutView="100" workbookViewId="0">
      <selection activeCell="D24" sqref="D24"/>
    </sheetView>
  </sheetViews>
  <sheetFormatPr defaultColWidth="9.109375" defaultRowHeight="13.2"/>
  <cols>
    <col min="1" max="1" width="56" style="217" customWidth="1"/>
    <col min="2" max="2" width="10.33203125" style="217" customWidth="1"/>
    <col min="3" max="3" width="13.44140625" style="217" customWidth="1"/>
    <col min="4" max="4" width="29.88671875" style="217" customWidth="1"/>
    <col min="5" max="5" width="31.33203125" style="217" customWidth="1"/>
    <col min="6" max="6" width="24.5546875" style="217" customWidth="1"/>
    <col min="7" max="7" width="32.5546875" style="217" customWidth="1"/>
    <col min="8" max="8" width="6" style="217" customWidth="1"/>
    <col min="9" max="10" width="23.88671875" style="217" bestFit="1" customWidth="1"/>
    <col min="11" max="11" width="13.5546875" style="217" bestFit="1" customWidth="1"/>
    <col min="12" max="16384" width="9.109375" style="217"/>
  </cols>
  <sheetData>
    <row r="1" spans="1:9" ht="27" customHeight="1">
      <c r="A1" s="450" t="s">
        <v>234</v>
      </c>
      <c r="B1" s="450"/>
      <c r="C1" s="450"/>
      <c r="D1" s="450"/>
      <c r="E1" s="450"/>
    </row>
    <row r="2" spans="1:9" ht="35.25" customHeight="1">
      <c r="A2" s="451" t="s">
        <v>171</v>
      </c>
      <c r="B2" s="451"/>
      <c r="C2" s="451"/>
      <c r="D2" s="451"/>
      <c r="E2" s="451"/>
    </row>
    <row r="3" spans="1:9">
      <c r="A3" s="452" t="s">
        <v>178</v>
      </c>
      <c r="B3" s="452"/>
      <c r="C3" s="452"/>
      <c r="D3" s="452"/>
      <c r="E3" s="452"/>
    </row>
    <row r="4" spans="1:9" ht="19.5" customHeight="1">
      <c r="A4" s="452"/>
      <c r="B4" s="452"/>
      <c r="C4" s="452"/>
      <c r="D4" s="452"/>
      <c r="E4" s="452"/>
    </row>
    <row r="5" spans="1:9">
      <c r="A5" s="453" t="str">
        <f>'ngay thang'!B10</f>
        <v>Tháng 11 năm 2024/Nov 2024</v>
      </c>
      <c r="B5" s="453"/>
      <c r="C5" s="453"/>
      <c r="D5" s="453"/>
      <c r="E5" s="453"/>
    </row>
    <row r="6" spans="1:9">
      <c r="A6" s="351"/>
      <c r="B6" s="351"/>
      <c r="C6" s="351"/>
      <c r="D6" s="351"/>
      <c r="E6" s="351"/>
    </row>
    <row r="7" spans="1:9" ht="30" customHeight="1">
      <c r="A7" s="350" t="s">
        <v>242</v>
      </c>
      <c r="B7" s="448" t="s">
        <v>444</v>
      </c>
      <c r="C7" s="448"/>
      <c r="D7" s="448"/>
      <c r="E7" s="448"/>
    </row>
    <row r="8" spans="1:9" ht="30" customHeight="1">
      <c r="A8" s="349" t="s">
        <v>241</v>
      </c>
      <c r="B8" s="449" t="s">
        <v>243</v>
      </c>
      <c r="C8" s="449"/>
      <c r="D8" s="449"/>
      <c r="E8" s="449"/>
    </row>
    <row r="9" spans="1:9" ht="30" customHeight="1">
      <c r="A9" s="350" t="s">
        <v>244</v>
      </c>
      <c r="B9" s="448" t="s">
        <v>605</v>
      </c>
      <c r="C9" s="448"/>
      <c r="D9" s="448"/>
      <c r="E9" s="448"/>
    </row>
    <row r="10" spans="1:9" ht="30" customHeight="1">
      <c r="A10" s="349" t="s">
        <v>245</v>
      </c>
      <c r="B10" s="449" t="str">
        <f>'ngay thang'!B14</f>
        <v>Ngày 04 tháng 12 năm 2024
04 Dec 2024</v>
      </c>
      <c r="C10" s="449"/>
      <c r="D10" s="449"/>
      <c r="E10" s="449"/>
    </row>
    <row r="12" spans="1:9" ht="41.25" customHeight="1">
      <c r="A12" s="354" t="s">
        <v>173</v>
      </c>
      <c r="B12" s="354" t="s">
        <v>174</v>
      </c>
      <c r="C12" s="355" t="s">
        <v>175</v>
      </c>
      <c r="D12" s="355" t="str">
        <f>'ngay thang'!B16</f>
        <v>KỲ BÁO CÁO/ THIS PERIOD
30/11/2024</v>
      </c>
      <c r="E12" s="355" t="str">
        <f>'ngay thang'!C16</f>
        <v>KỲ BÁO CÁO/ THIS PERIOD
31/10/2024</v>
      </c>
    </row>
    <row r="13" spans="1:9" ht="26.4">
      <c r="A13" s="356" t="s">
        <v>321</v>
      </c>
      <c r="B13" s="357" t="s">
        <v>46</v>
      </c>
      <c r="C13" s="358"/>
      <c r="D13" s="359"/>
      <c r="E13" s="360"/>
    </row>
    <row r="14" spans="1:9" ht="26.4">
      <c r="A14" s="356" t="s">
        <v>322</v>
      </c>
      <c r="B14" s="357" t="s">
        <v>0</v>
      </c>
      <c r="C14" s="361"/>
      <c r="D14" s="360">
        <v>19061309745</v>
      </c>
      <c r="E14" s="360">
        <v>19761425773</v>
      </c>
      <c r="F14" s="362"/>
      <c r="G14" s="362"/>
      <c r="H14" s="362"/>
      <c r="I14" s="362"/>
    </row>
    <row r="15" spans="1:9" ht="26.4">
      <c r="A15" s="363" t="s">
        <v>323</v>
      </c>
      <c r="B15" s="364" t="s">
        <v>47</v>
      </c>
      <c r="C15" s="365"/>
      <c r="D15" s="359">
        <v>19061309745</v>
      </c>
      <c r="E15" s="359">
        <v>19761425773</v>
      </c>
      <c r="F15" s="362"/>
      <c r="G15" s="362"/>
      <c r="H15" s="362"/>
      <c r="I15" s="362"/>
    </row>
    <row r="16" spans="1:9" ht="26.4">
      <c r="A16" s="363" t="s">
        <v>324</v>
      </c>
      <c r="B16" s="364" t="s">
        <v>48</v>
      </c>
      <c r="C16" s="365"/>
      <c r="D16" s="359"/>
      <c r="E16" s="359"/>
      <c r="F16" s="362"/>
      <c r="G16" s="362"/>
      <c r="H16" s="362"/>
      <c r="I16" s="362"/>
    </row>
    <row r="17" spans="1:9" ht="26.4">
      <c r="A17" s="356" t="s">
        <v>325</v>
      </c>
      <c r="B17" s="357" t="s">
        <v>1</v>
      </c>
      <c r="C17" s="366"/>
      <c r="D17" s="367">
        <v>208303731600</v>
      </c>
      <c r="E17" s="367">
        <v>209433097250</v>
      </c>
      <c r="F17" s="362"/>
      <c r="G17" s="362"/>
      <c r="H17" s="362"/>
      <c r="I17" s="362"/>
    </row>
    <row r="18" spans="1:9" ht="26.4">
      <c r="A18" s="363" t="s">
        <v>326</v>
      </c>
      <c r="B18" s="364" t="s">
        <v>2</v>
      </c>
      <c r="C18" s="365"/>
      <c r="D18" s="359">
        <v>208303731600</v>
      </c>
      <c r="E18" s="359">
        <v>209433097250</v>
      </c>
      <c r="F18" s="362"/>
      <c r="G18" s="362"/>
      <c r="H18" s="362"/>
      <c r="I18" s="362"/>
    </row>
    <row r="19" spans="1:9" ht="26.4">
      <c r="A19" s="363" t="s">
        <v>266</v>
      </c>
      <c r="B19" s="364">
        <v>121.1</v>
      </c>
      <c r="C19" s="365"/>
      <c r="D19" s="368">
        <v>208303731600</v>
      </c>
      <c r="E19" s="359">
        <v>209019325250</v>
      </c>
      <c r="F19" s="362"/>
      <c r="G19" s="362"/>
      <c r="H19" s="362"/>
      <c r="I19" s="362"/>
    </row>
    <row r="20" spans="1:9" ht="26.4">
      <c r="A20" s="363" t="s">
        <v>267</v>
      </c>
      <c r="B20" s="364">
        <v>121.2</v>
      </c>
      <c r="C20" s="365"/>
      <c r="D20" s="359"/>
      <c r="E20" s="359"/>
      <c r="F20" s="362"/>
      <c r="G20" s="362"/>
      <c r="H20" s="362"/>
      <c r="I20" s="362"/>
    </row>
    <row r="21" spans="1:9" ht="26.4">
      <c r="A21" s="363" t="s">
        <v>268</v>
      </c>
      <c r="B21" s="364">
        <v>121.3</v>
      </c>
      <c r="C21" s="365"/>
      <c r="D21" s="368"/>
      <c r="E21" s="359">
        <v>413772000</v>
      </c>
      <c r="F21" s="369"/>
      <c r="G21" s="362"/>
      <c r="H21" s="362"/>
      <c r="I21" s="362"/>
    </row>
    <row r="22" spans="1:9" ht="26.4">
      <c r="A22" s="363" t="s">
        <v>269</v>
      </c>
      <c r="B22" s="364">
        <v>121.4</v>
      </c>
      <c r="C22" s="365"/>
      <c r="D22" s="359"/>
      <c r="E22" s="359"/>
      <c r="F22" s="362"/>
      <c r="G22" s="362"/>
      <c r="H22" s="362"/>
      <c r="I22" s="362"/>
    </row>
    <row r="23" spans="1:9" ht="26.4">
      <c r="A23" s="363" t="s">
        <v>327</v>
      </c>
      <c r="B23" s="364" t="s">
        <v>49</v>
      </c>
      <c r="C23" s="370"/>
      <c r="D23" s="359"/>
      <c r="E23" s="359"/>
      <c r="F23" s="362"/>
      <c r="G23" s="362"/>
      <c r="H23" s="362"/>
      <c r="I23" s="362"/>
    </row>
    <row r="24" spans="1:9" ht="26.4">
      <c r="A24" s="356" t="s">
        <v>328</v>
      </c>
      <c r="B24" s="371" t="s">
        <v>3</v>
      </c>
      <c r="C24" s="361"/>
      <c r="D24" s="367">
        <v>236270980</v>
      </c>
      <c r="E24" s="367">
        <v>1083375000</v>
      </c>
      <c r="F24" s="362"/>
      <c r="G24" s="362"/>
      <c r="H24" s="362"/>
      <c r="I24" s="362"/>
    </row>
    <row r="25" spans="1:9" ht="26.4">
      <c r="A25" s="363" t="s">
        <v>329</v>
      </c>
      <c r="B25" s="364" t="s">
        <v>4</v>
      </c>
      <c r="C25" s="370"/>
      <c r="D25" s="359"/>
      <c r="E25" s="359">
        <v>1083375000</v>
      </c>
      <c r="F25" s="362"/>
      <c r="G25" s="362"/>
      <c r="H25" s="362"/>
      <c r="I25" s="362"/>
    </row>
    <row r="26" spans="1:9" ht="26.4">
      <c r="A26" s="363" t="s">
        <v>330</v>
      </c>
      <c r="B26" s="372" t="s">
        <v>246</v>
      </c>
      <c r="C26" s="370"/>
      <c r="D26" s="359"/>
      <c r="E26" s="359"/>
      <c r="F26" s="362"/>
      <c r="G26" s="362"/>
      <c r="H26" s="362"/>
      <c r="I26" s="362"/>
    </row>
    <row r="27" spans="1:9" ht="26.4">
      <c r="A27" s="363" t="s">
        <v>331</v>
      </c>
      <c r="B27" s="364" t="s">
        <v>50</v>
      </c>
      <c r="C27" s="365"/>
      <c r="D27" s="359">
        <v>236270980</v>
      </c>
      <c r="E27" s="359"/>
      <c r="F27" s="362"/>
      <c r="G27" s="362"/>
      <c r="H27" s="362"/>
      <c r="I27" s="362"/>
    </row>
    <row r="28" spans="1:9" ht="26.4">
      <c r="A28" s="363" t="s">
        <v>332</v>
      </c>
      <c r="B28" s="364" t="s">
        <v>51</v>
      </c>
      <c r="C28" s="365"/>
      <c r="D28" s="359"/>
      <c r="E28" s="359"/>
      <c r="F28" s="362"/>
      <c r="G28" s="362"/>
      <c r="H28" s="362"/>
      <c r="I28" s="362"/>
    </row>
    <row r="29" spans="1:9" ht="42" customHeight="1">
      <c r="A29" s="363" t="s">
        <v>333</v>
      </c>
      <c r="B29" s="364" t="s">
        <v>247</v>
      </c>
      <c r="C29" s="365"/>
      <c r="D29" s="359"/>
      <c r="E29" s="359"/>
      <c r="F29" s="362"/>
      <c r="G29" s="362"/>
      <c r="H29" s="362"/>
      <c r="I29" s="362"/>
    </row>
    <row r="30" spans="1:9" ht="26.4">
      <c r="A30" s="363" t="s">
        <v>334</v>
      </c>
      <c r="B30" s="364" t="s">
        <v>52</v>
      </c>
      <c r="C30" s="365"/>
      <c r="D30" s="359">
        <v>236270980</v>
      </c>
      <c r="E30" s="359"/>
      <c r="F30" s="362"/>
      <c r="G30" s="362"/>
      <c r="H30" s="362"/>
      <c r="I30" s="362"/>
    </row>
    <row r="31" spans="1:9" ht="26.4">
      <c r="A31" s="363" t="s">
        <v>335</v>
      </c>
      <c r="B31" s="364" t="s">
        <v>53</v>
      </c>
      <c r="C31" s="365"/>
      <c r="D31" s="359"/>
      <c r="E31" s="359"/>
      <c r="F31" s="362"/>
      <c r="G31" s="362"/>
      <c r="H31" s="362"/>
      <c r="I31" s="362"/>
    </row>
    <row r="32" spans="1:9" ht="26.4">
      <c r="A32" s="363" t="s">
        <v>336</v>
      </c>
      <c r="B32" s="364" t="s">
        <v>54</v>
      </c>
      <c r="C32" s="365"/>
      <c r="D32" s="359"/>
      <c r="E32" s="359"/>
      <c r="F32" s="362"/>
      <c r="G32" s="362"/>
      <c r="H32" s="362"/>
      <c r="I32" s="362"/>
    </row>
    <row r="33" spans="1:9" ht="26.4">
      <c r="A33" s="356" t="s">
        <v>337</v>
      </c>
      <c r="B33" s="357" t="s">
        <v>55</v>
      </c>
      <c r="C33" s="366"/>
      <c r="D33" s="373">
        <v>227601312325</v>
      </c>
      <c r="E33" s="373">
        <v>230277898023</v>
      </c>
      <c r="F33" s="362"/>
      <c r="G33" s="362"/>
      <c r="H33" s="362"/>
      <c r="I33" s="362"/>
    </row>
    <row r="34" spans="1:9" ht="26.4">
      <c r="A34" s="356" t="s">
        <v>338</v>
      </c>
      <c r="B34" s="357" t="s">
        <v>56</v>
      </c>
      <c r="C34" s="366"/>
      <c r="D34" s="359"/>
      <c r="E34" s="367"/>
      <c r="F34" s="362"/>
      <c r="G34" s="362"/>
      <c r="H34" s="362"/>
      <c r="I34" s="362"/>
    </row>
    <row r="35" spans="1:9" ht="26.4">
      <c r="A35" s="363" t="s">
        <v>339</v>
      </c>
      <c r="B35" s="364" t="s">
        <v>6</v>
      </c>
      <c r="C35" s="365"/>
      <c r="D35" s="359"/>
      <c r="E35" s="359"/>
      <c r="F35" s="362"/>
      <c r="G35" s="362"/>
      <c r="H35" s="362"/>
      <c r="I35" s="362"/>
    </row>
    <row r="36" spans="1:9" ht="26.4">
      <c r="A36" s="363" t="s">
        <v>340</v>
      </c>
      <c r="B36" s="364" t="s">
        <v>7</v>
      </c>
      <c r="C36" s="365"/>
      <c r="D36" s="359"/>
      <c r="E36" s="359"/>
      <c r="F36" s="362"/>
      <c r="G36" s="362"/>
      <c r="H36" s="362"/>
      <c r="I36" s="362"/>
    </row>
    <row r="37" spans="1:9" ht="52.8">
      <c r="A37" s="363" t="s">
        <v>341</v>
      </c>
      <c r="B37" s="364" t="s">
        <v>57</v>
      </c>
      <c r="C37" s="365"/>
      <c r="D37" s="359">
        <v>25764521</v>
      </c>
      <c r="E37" s="359">
        <v>371096082</v>
      </c>
      <c r="F37" s="362"/>
      <c r="G37" s="362"/>
      <c r="H37" s="362"/>
      <c r="I37" s="362"/>
    </row>
    <row r="38" spans="1:9" ht="26.4">
      <c r="A38" s="363" t="s">
        <v>342</v>
      </c>
      <c r="B38" s="364" t="s">
        <v>8</v>
      </c>
      <c r="C38" s="365"/>
      <c r="D38" s="359">
        <v>3018724</v>
      </c>
      <c r="E38" s="374">
        <v>44300880</v>
      </c>
      <c r="F38" s="362"/>
      <c r="G38" s="362"/>
      <c r="H38" s="362"/>
      <c r="I38" s="362"/>
    </row>
    <row r="39" spans="1:9" ht="26.4">
      <c r="A39" s="363" t="s">
        <v>343</v>
      </c>
      <c r="B39" s="364" t="s">
        <v>9</v>
      </c>
      <c r="C39" s="365"/>
      <c r="D39" s="359"/>
      <c r="E39" s="359"/>
      <c r="F39" s="362"/>
      <c r="G39" s="362"/>
      <c r="H39" s="362"/>
      <c r="I39" s="362"/>
    </row>
    <row r="40" spans="1:9" ht="26.4">
      <c r="A40" s="363" t="s">
        <v>344</v>
      </c>
      <c r="B40" s="364" t="s">
        <v>58</v>
      </c>
      <c r="C40" s="365"/>
      <c r="D40" s="359">
        <v>117414703</v>
      </c>
      <c r="E40" s="359">
        <v>95824690</v>
      </c>
      <c r="F40" s="362"/>
      <c r="G40" s="362"/>
      <c r="H40" s="362"/>
      <c r="I40" s="362"/>
    </row>
    <row r="41" spans="1:9" ht="26.4">
      <c r="A41" s="363" t="s">
        <v>345</v>
      </c>
      <c r="B41" s="364" t="s">
        <v>59</v>
      </c>
      <c r="C41" s="365"/>
      <c r="D41" s="359">
        <v>72812268</v>
      </c>
      <c r="E41" s="359">
        <v>495747431</v>
      </c>
      <c r="F41" s="362"/>
      <c r="G41" s="362"/>
      <c r="H41" s="362"/>
      <c r="I41" s="362"/>
    </row>
    <row r="42" spans="1:9" ht="26.4">
      <c r="A42" s="363" t="s">
        <v>346</v>
      </c>
      <c r="B42" s="364" t="s">
        <v>10</v>
      </c>
      <c r="C42" s="365"/>
      <c r="D42" s="359">
        <v>60051917</v>
      </c>
      <c r="E42" s="359">
        <v>98997669</v>
      </c>
      <c r="F42" s="362"/>
      <c r="G42" s="362"/>
      <c r="H42" s="362"/>
      <c r="I42" s="362"/>
    </row>
    <row r="43" spans="1:9" ht="26.4">
      <c r="A43" s="363" t="s">
        <v>347</v>
      </c>
      <c r="B43" s="364" t="s">
        <v>60</v>
      </c>
      <c r="C43" s="365"/>
      <c r="D43" s="359">
        <v>278336482</v>
      </c>
      <c r="E43" s="359">
        <v>299841272</v>
      </c>
      <c r="F43" s="362"/>
      <c r="G43" s="362"/>
      <c r="H43" s="362"/>
      <c r="I43" s="362"/>
    </row>
    <row r="44" spans="1:9" ht="26.4">
      <c r="A44" s="363" t="s">
        <v>348</v>
      </c>
      <c r="B44" s="364" t="s">
        <v>61</v>
      </c>
      <c r="C44" s="365"/>
      <c r="D44" s="359"/>
      <c r="E44" s="359"/>
      <c r="F44" s="362"/>
      <c r="G44" s="362"/>
      <c r="H44" s="362"/>
      <c r="I44" s="362"/>
    </row>
    <row r="45" spans="1:9" ht="26.4">
      <c r="A45" s="356" t="s">
        <v>349</v>
      </c>
      <c r="B45" s="357" t="s">
        <v>5</v>
      </c>
      <c r="C45" s="366"/>
      <c r="D45" s="367">
        <v>557398615</v>
      </c>
      <c r="E45" s="367">
        <v>1405808024</v>
      </c>
      <c r="F45" s="362"/>
      <c r="G45" s="362"/>
      <c r="H45" s="362"/>
      <c r="I45" s="362"/>
    </row>
    <row r="46" spans="1:9" ht="39.6">
      <c r="A46" s="356" t="s">
        <v>350</v>
      </c>
      <c r="B46" s="357" t="s">
        <v>11</v>
      </c>
      <c r="C46" s="366"/>
      <c r="D46" s="367">
        <v>227043913710</v>
      </c>
      <c r="E46" s="367">
        <v>228872089999</v>
      </c>
      <c r="F46" s="362"/>
      <c r="G46" s="362"/>
      <c r="H46" s="362"/>
      <c r="I46" s="362"/>
    </row>
    <row r="47" spans="1:9" ht="26.4">
      <c r="A47" s="363" t="s">
        <v>351</v>
      </c>
      <c r="B47" s="364" t="s">
        <v>12</v>
      </c>
      <c r="C47" s="365"/>
      <c r="D47" s="359">
        <v>187782156700</v>
      </c>
      <c r="E47" s="359">
        <v>183766732100</v>
      </c>
      <c r="F47" s="362"/>
      <c r="G47" s="362"/>
      <c r="H47" s="362"/>
      <c r="I47" s="362"/>
    </row>
    <row r="48" spans="1:9" ht="26.4">
      <c r="A48" s="363" t="s">
        <v>352</v>
      </c>
      <c r="B48" s="364" t="s">
        <v>13</v>
      </c>
      <c r="C48" s="365"/>
      <c r="D48" s="359">
        <v>327262718700</v>
      </c>
      <c r="E48" s="359">
        <v>320750969200</v>
      </c>
      <c r="F48" s="362"/>
      <c r="G48" s="362"/>
      <c r="H48" s="362"/>
      <c r="I48" s="362"/>
    </row>
    <row r="49" spans="1:9" ht="26.4">
      <c r="A49" s="363" t="s">
        <v>353</v>
      </c>
      <c r="B49" s="364" t="s">
        <v>62</v>
      </c>
      <c r="C49" s="365"/>
      <c r="D49" s="359">
        <v>-139480562000</v>
      </c>
      <c r="E49" s="359">
        <v>-136984237100</v>
      </c>
      <c r="F49" s="362"/>
      <c r="G49" s="362"/>
      <c r="H49" s="362"/>
      <c r="I49" s="362"/>
    </row>
    <row r="50" spans="1:9" ht="26.4">
      <c r="A50" s="363" t="s">
        <v>354</v>
      </c>
      <c r="B50" s="364" t="s">
        <v>63</v>
      </c>
      <c r="C50" s="365"/>
      <c r="D50" s="368">
        <v>29260507567</v>
      </c>
      <c r="E50" s="368">
        <v>28382255436</v>
      </c>
      <c r="F50" s="362"/>
      <c r="G50" s="362"/>
      <c r="H50" s="362"/>
      <c r="I50" s="362"/>
    </row>
    <row r="51" spans="1:9" ht="26.4">
      <c r="A51" s="363" t="s">
        <v>355</v>
      </c>
      <c r="B51" s="364" t="s">
        <v>14</v>
      </c>
      <c r="C51" s="365"/>
      <c r="D51" s="359">
        <v>10001249443</v>
      </c>
      <c r="E51" s="359">
        <v>16723102463</v>
      </c>
      <c r="F51" s="362"/>
      <c r="G51" s="362"/>
      <c r="H51" s="362"/>
      <c r="I51" s="362"/>
    </row>
    <row r="52" spans="1:9" ht="52.8">
      <c r="A52" s="356" t="s">
        <v>356</v>
      </c>
      <c r="B52" s="357" t="s">
        <v>15</v>
      </c>
      <c r="C52" s="366"/>
      <c r="D52" s="375">
        <v>12090.81</v>
      </c>
      <c r="E52" s="375">
        <v>12454.48</v>
      </c>
      <c r="F52" s="362"/>
      <c r="G52" s="362"/>
      <c r="H52" s="362"/>
      <c r="I52" s="362"/>
    </row>
    <row r="53" spans="1:9" ht="26.4">
      <c r="A53" s="356" t="s">
        <v>357</v>
      </c>
      <c r="B53" s="357" t="s">
        <v>64</v>
      </c>
      <c r="C53" s="366"/>
      <c r="D53" s="359"/>
      <c r="E53" s="375"/>
      <c r="F53" s="362"/>
      <c r="G53" s="362"/>
      <c r="H53" s="362"/>
      <c r="I53" s="362"/>
    </row>
    <row r="54" spans="1:9" ht="28.5" customHeight="1">
      <c r="A54" s="363" t="s">
        <v>358</v>
      </c>
      <c r="B54" s="364" t="s">
        <v>65</v>
      </c>
      <c r="C54" s="365"/>
      <c r="D54" s="359"/>
      <c r="E54" s="376"/>
      <c r="F54" s="362"/>
      <c r="G54" s="362"/>
      <c r="H54" s="362"/>
      <c r="I54" s="362"/>
    </row>
    <row r="55" spans="1:9" ht="39.6">
      <c r="A55" s="363" t="s">
        <v>359</v>
      </c>
      <c r="B55" s="364" t="s">
        <v>66</v>
      </c>
      <c r="C55" s="365"/>
      <c r="D55" s="359"/>
      <c r="E55" s="376"/>
      <c r="F55" s="362"/>
      <c r="G55" s="362"/>
      <c r="H55" s="362"/>
      <c r="I55" s="362"/>
    </row>
    <row r="56" spans="1:9" ht="29.25" customHeight="1">
      <c r="A56" s="356" t="s">
        <v>360</v>
      </c>
      <c r="B56" s="357"/>
      <c r="C56" s="366"/>
      <c r="D56" s="359"/>
      <c r="E56" s="375"/>
      <c r="F56" s="362"/>
      <c r="G56" s="362"/>
      <c r="H56" s="362"/>
      <c r="I56" s="362"/>
    </row>
    <row r="57" spans="1:9" ht="26.4">
      <c r="A57" s="363" t="s">
        <v>361</v>
      </c>
      <c r="B57" s="364" t="s">
        <v>68</v>
      </c>
      <c r="C57" s="365"/>
      <c r="D57" s="359"/>
      <c r="E57" s="376"/>
      <c r="F57" s="362"/>
      <c r="G57" s="362"/>
      <c r="H57" s="362"/>
      <c r="I57" s="362"/>
    </row>
    <row r="58" spans="1:9" ht="26.4">
      <c r="A58" s="363" t="s">
        <v>362</v>
      </c>
      <c r="B58" s="364" t="s">
        <v>69</v>
      </c>
      <c r="C58" s="365"/>
      <c r="D58" s="359"/>
      <c r="E58" s="376"/>
      <c r="F58" s="362"/>
      <c r="G58" s="362"/>
      <c r="H58" s="362"/>
      <c r="I58" s="362"/>
    </row>
    <row r="59" spans="1:9" ht="26.4">
      <c r="A59" s="363" t="s">
        <v>363</v>
      </c>
      <c r="B59" s="364" t="s">
        <v>70</v>
      </c>
      <c r="C59" s="365"/>
      <c r="D59" s="359"/>
      <c r="E59" s="376"/>
      <c r="F59" s="362"/>
      <c r="G59" s="362"/>
      <c r="H59" s="362"/>
      <c r="I59" s="362"/>
    </row>
    <row r="60" spans="1:9" ht="26.4">
      <c r="A60" s="363" t="s">
        <v>364</v>
      </c>
      <c r="B60" s="364" t="s">
        <v>71</v>
      </c>
      <c r="C60" s="365"/>
      <c r="D60" s="377">
        <v>18778215.670000002</v>
      </c>
      <c r="E60" s="377">
        <v>18376673.210000001</v>
      </c>
      <c r="F60" s="362"/>
      <c r="G60" s="362"/>
      <c r="H60" s="362"/>
      <c r="I60" s="362"/>
    </row>
    <row r="61" spans="1:9">
      <c r="A61" s="378"/>
      <c r="B61" s="379"/>
      <c r="C61" s="354"/>
      <c r="D61" s="380"/>
      <c r="E61" s="380"/>
    </row>
    <row r="62" spans="1:9">
      <c r="A62" s="381"/>
      <c r="B62" s="382"/>
      <c r="C62" s="382"/>
      <c r="D62" s="383"/>
      <c r="E62" s="383"/>
    </row>
    <row r="63" spans="1:9">
      <c r="A63" s="255" t="s">
        <v>626</v>
      </c>
      <c r="C63" s="250"/>
      <c r="D63" s="246" t="s">
        <v>627</v>
      </c>
      <c r="E63" s="251"/>
    </row>
    <row r="64" spans="1:9">
      <c r="A64" s="252" t="s">
        <v>176</v>
      </c>
      <c r="C64" s="250"/>
      <c r="D64" s="253" t="s">
        <v>177</v>
      </c>
      <c r="E64" s="253"/>
    </row>
    <row r="65" spans="1:5">
      <c r="C65" s="250"/>
      <c r="D65" s="250"/>
      <c r="E65" s="250"/>
    </row>
    <row r="66" spans="1:5">
      <c r="C66" s="250"/>
      <c r="D66" s="250"/>
      <c r="E66" s="250"/>
    </row>
    <row r="67" spans="1:5">
      <c r="C67" s="250"/>
      <c r="D67" s="250"/>
      <c r="E67" s="250"/>
    </row>
    <row r="68" spans="1:5">
      <c r="C68" s="250"/>
      <c r="D68" s="250"/>
      <c r="E68" s="250"/>
    </row>
    <row r="69" spans="1:5">
      <c r="C69" s="250"/>
      <c r="D69" s="250"/>
      <c r="E69" s="250"/>
    </row>
    <row r="70" spans="1:5">
      <c r="C70" s="250"/>
      <c r="D70" s="250"/>
      <c r="E70" s="250"/>
    </row>
    <row r="71" spans="1:5">
      <c r="A71" s="254"/>
      <c r="B71" s="254"/>
      <c r="C71" s="250"/>
      <c r="D71" s="231"/>
      <c r="E71" s="231"/>
    </row>
    <row r="72" spans="1:5">
      <c r="A72" s="255" t="s">
        <v>236</v>
      </c>
      <c r="C72" s="250"/>
      <c r="D72" s="384" t="s">
        <v>445</v>
      </c>
      <c r="E72" s="251"/>
    </row>
    <row r="73" spans="1:5">
      <c r="A73" s="255" t="s">
        <v>592</v>
      </c>
      <c r="C73" s="250"/>
      <c r="D73" s="251"/>
      <c r="E73" s="251"/>
    </row>
    <row r="74" spans="1:5">
      <c r="A74" s="217" t="s">
        <v>237</v>
      </c>
      <c r="C74" s="250"/>
      <c r="D74" s="250"/>
      <c r="E74" s="250"/>
    </row>
    <row r="75" spans="1:5">
      <c r="A75" s="385"/>
      <c r="B75" s="385"/>
      <c r="E75" s="386"/>
    </row>
    <row r="76" spans="1:5">
      <c r="A76" s="385"/>
      <c r="B76" s="385"/>
      <c r="E76" s="386"/>
    </row>
    <row r="77" spans="1:5">
      <c r="A77" s="447"/>
      <c r="B77" s="447"/>
      <c r="C77" s="385"/>
      <c r="D77" s="447"/>
      <c r="E77" s="447"/>
    </row>
    <row r="78" spans="1:5">
      <c r="A78" s="445"/>
      <c r="B78" s="445"/>
      <c r="C78" s="255"/>
      <c r="D78" s="445"/>
      <c r="E78" s="445"/>
    </row>
    <row r="79" spans="1:5" ht="13.2" customHeight="1">
      <c r="A79" s="446"/>
      <c r="B79" s="446"/>
      <c r="C79" s="387"/>
      <c r="D79" s="444"/>
      <c r="E79" s="444"/>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1181102362204722" right="0.43307086614173229" top="0.55118110236220474" bottom="0.47244094488188981" header="0.31496062992125984" footer="0.31496062992125984"/>
  <pageSetup scale="6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3"/>
  <sheetViews>
    <sheetView tabSelected="1" view="pageBreakPreview" topLeftCell="A25" zoomScaleNormal="100" zoomScaleSheetLayoutView="100" workbookViewId="0">
      <selection activeCell="D33" sqref="D33"/>
    </sheetView>
  </sheetViews>
  <sheetFormatPr defaultColWidth="9.109375" defaultRowHeight="13.2"/>
  <cols>
    <col min="1" max="1" width="9.33203125" style="26" bestFit="1" customWidth="1"/>
    <col min="2" max="2" width="50" style="26" customWidth="1"/>
    <col min="3" max="3" width="13.5546875" style="26" customWidth="1"/>
    <col min="4" max="4" width="22.5546875" style="225" customWidth="1"/>
    <col min="5" max="5" width="22" style="225" customWidth="1"/>
    <col min="6" max="6" width="23.5546875" style="391" customWidth="1"/>
    <col min="7" max="7" width="21.5546875" style="388" customWidth="1"/>
    <col min="8" max="8" width="12.33203125" style="389" customWidth="1"/>
    <col min="9" max="9" width="18" style="389" customWidth="1"/>
    <col min="10" max="10" width="6.88671875" style="389" customWidth="1"/>
    <col min="11" max="11" width="41.6640625" style="389" customWidth="1"/>
    <col min="12" max="12" width="10.33203125" style="389" customWidth="1"/>
    <col min="13" max="15" width="20.6640625" style="389" customWidth="1"/>
    <col min="16" max="16" width="9.109375" style="389"/>
    <col min="17" max="17" width="9.109375" style="221"/>
    <col min="18" max="18" width="16.109375" style="221" bestFit="1" customWidth="1"/>
    <col min="19" max="19" width="13.5546875" style="221" bestFit="1" customWidth="1"/>
    <col min="20" max="20" width="14.109375" style="221" bestFit="1" customWidth="1"/>
    <col min="21" max="16384" width="9.109375" style="26"/>
  </cols>
  <sheetData>
    <row r="1" spans="1:20" ht="23.25" customHeight="1">
      <c r="A1" s="456" t="s">
        <v>507</v>
      </c>
      <c r="B1" s="456"/>
      <c r="C1" s="456"/>
      <c r="D1" s="456"/>
      <c r="E1" s="456"/>
      <c r="F1" s="456"/>
    </row>
    <row r="2" spans="1:20" ht="25.5" customHeight="1">
      <c r="A2" s="457" t="s">
        <v>508</v>
      </c>
      <c r="B2" s="457"/>
      <c r="C2" s="457"/>
      <c r="D2" s="457"/>
      <c r="E2" s="457"/>
      <c r="F2" s="457"/>
    </row>
    <row r="3" spans="1:20" ht="15" customHeight="1">
      <c r="A3" s="455" t="s">
        <v>261</v>
      </c>
      <c r="B3" s="455"/>
      <c r="C3" s="455"/>
      <c r="D3" s="455"/>
      <c r="E3" s="455"/>
      <c r="F3" s="455"/>
    </row>
    <row r="4" spans="1:20">
      <c r="A4" s="455"/>
      <c r="B4" s="455"/>
      <c r="C4" s="455"/>
      <c r="D4" s="455"/>
      <c r="E4" s="455"/>
      <c r="F4" s="455"/>
    </row>
    <row r="5" spans="1:20">
      <c r="A5" s="459" t="s">
        <v>652</v>
      </c>
      <c r="B5" s="459"/>
      <c r="C5" s="459"/>
      <c r="D5" s="459"/>
      <c r="E5" s="459"/>
      <c r="F5" s="459"/>
    </row>
    <row r="6" spans="1:20">
      <c r="A6" s="352"/>
      <c r="B6" s="352"/>
      <c r="C6" s="352"/>
      <c r="D6" s="351"/>
      <c r="E6" s="351"/>
      <c r="F6" s="390"/>
    </row>
    <row r="7" spans="1:20" ht="30" customHeight="1">
      <c r="A7" s="458" t="s">
        <v>244</v>
      </c>
      <c r="B7" s="458"/>
      <c r="C7" s="458" t="s">
        <v>605</v>
      </c>
      <c r="D7" s="458"/>
      <c r="E7" s="458"/>
      <c r="F7" s="458"/>
    </row>
    <row r="8" spans="1:20" ht="30" customHeight="1">
      <c r="A8" s="458" t="s">
        <v>242</v>
      </c>
      <c r="B8" s="458"/>
      <c r="C8" s="458" t="s">
        <v>444</v>
      </c>
      <c r="D8" s="458"/>
      <c r="E8" s="458"/>
      <c r="F8" s="458"/>
    </row>
    <row r="9" spans="1:20" ht="30" customHeight="1">
      <c r="A9" s="454" t="s">
        <v>241</v>
      </c>
      <c r="B9" s="454"/>
      <c r="C9" s="454" t="s">
        <v>243</v>
      </c>
      <c r="D9" s="454"/>
      <c r="E9" s="454"/>
      <c r="F9" s="454"/>
    </row>
    <row r="10" spans="1:20" ht="30" customHeight="1">
      <c r="A10" s="454" t="s">
        <v>245</v>
      </c>
      <c r="B10" s="454"/>
      <c r="C10" s="454" t="s">
        <v>653</v>
      </c>
      <c r="D10" s="454"/>
      <c r="E10" s="454"/>
      <c r="F10" s="454"/>
    </row>
    <row r="11" spans="1:20" ht="19.5" customHeight="1">
      <c r="A11" s="353"/>
      <c r="B11" s="353"/>
      <c r="C11" s="353"/>
      <c r="D11" s="349"/>
      <c r="E11" s="349"/>
      <c r="F11" s="349"/>
    </row>
    <row r="12" spans="1:20" ht="21.75" customHeight="1">
      <c r="A12" s="256" t="s">
        <v>262</v>
      </c>
      <c r="B12" s="230"/>
      <c r="C12" s="230"/>
    </row>
    <row r="13" spans="1:20" ht="53.25" customHeight="1">
      <c r="A13" s="392" t="s">
        <v>197</v>
      </c>
      <c r="B13" s="392" t="s">
        <v>198</v>
      </c>
      <c r="C13" s="392" t="s">
        <v>199</v>
      </c>
      <c r="D13" s="355" t="s">
        <v>285</v>
      </c>
      <c r="E13" s="393" t="s">
        <v>286</v>
      </c>
      <c r="F13" s="394" t="s">
        <v>232</v>
      </c>
    </row>
    <row r="14" spans="1:20" s="1" customFormat="1" ht="26.4">
      <c r="A14" s="395" t="s">
        <v>46</v>
      </c>
      <c r="B14" s="396" t="s">
        <v>248</v>
      </c>
      <c r="C14" s="397" t="s">
        <v>88</v>
      </c>
      <c r="D14" s="257"/>
      <c r="E14" s="398"/>
      <c r="F14" s="399"/>
      <c r="G14" s="388"/>
      <c r="H14" s="389"/>
      <c r="I14" s="389"/>
      <c r="J14" s="389"/>
      <c r="K14" s="389"/>
      <c r="L14" s="389"/>
      <c r="M14" s="389"/>
      <c r="N14" s="389"/>
      <c r="O14" s="389"/>
      <c r="P14" s="389"/>
      <c r="Q14" s="221"/>
      <c r="R14" s="221"/>
      <c r="S14" s="221"/>
      <c r="T14" s="221"/>
    </row>
    <row r="15" spans="1:20" s="1" customFormat="1" ht="26.4">
      <c r="A15" s="395" t="s">
        <v>89</v>
      </c>
      <c r="B15" s="397" t="s">
        <v>365</v>
      </c>
      <c r="C15" s="397" t="s">
        <v>90</v>
      </c>
      <c r="D15" s="303">
        <v>19061309745</v>
      </c>
      <c r="E15" s="303">
        <v>19761425773</v>
      </c>
      <c r="F15" s="400">
        <v>1.8272776745498396</v>
      </c>
      <c r="G15" s="388"/>
      <c r="H15" s="389"/>
      <c r="I15" s="389"/>
      <c r="J15" s="389"/>
      <c r="K15" s="389"/>
      <c r="L15" s="389"/>
      <c r="M15" s="389"/>
      <c r="N15" s="389"/>
      <c r="O15" s="389"/>
      <c r="P15" s="389"/>
      <c r="Q15" s="221"/>
      <c r="R15" s="221"/>
      <c r="S15" s="221"/>
      <c r="T15" s="221"/>
    </row>
    <row r="16" spans="1:20" s="1" customFormat="1" ht="26.4">
      <c r="A16" s="395"/>
      <c r="B16" s="401" t="s">
        <v>509</v>
      </c>
      <c r="C16" s="397" t="s">
        <v>91</v>
      </c>
      <c r="D16" s="303"/>
      <c r="E16" s="303"/>
      <c r="F16" s="400"/>
      <c r="G16" s="388"/>
      <c r="H16" s="389"/>
      <c r="I16" s="389"/>
      <c r="J16" s="389"/>
      <c r="K16" s="389"/>
      <c r="L16" s="389"/>
      <c r="M16" s="389"/>
      <c r="N16" s="389"/>
      <c r="O16" s="389"/>
      <c r="P16" s="389"/>
      <c r="Q16" s="221"/>
      <c r="R16" s="221"/>
      <c r="S16" s="221"/>
      <c r="T16" s="221"/>
    </row>
    <row r="17" spans="1:20" s="1" customFormat="1" ht="26.4">
      <c r="A17" s="395"/>
      <c r="B17" s="401" t="s">
        <v>366</v>
      </c>
      <c r="C17" s="397" t="s">
        <v>92</v>
      </c>
      <c r="D17" s="303">
        <v>19061309745</v>
      </c>
      <c r="E17" s="303">
        <v>19761425773</v>
      </c>
      <c r="F17" s="400">
        <v>1.8272776745498396</v>
      </c>
      <c r="G17" s="388"/>
      <c r="H17" s="389"/>
      <c r="I17" s="389"/>
      <c r="J17" s="389"/>
      <c r="K17" s="389"/>
      <c r="L17" s="389"/>
      <c r="M17" s="389"/>
      <c r="N17" s="389"/>
      <c r="O17" s="389"/>
      <c r="P17" s="389"/>
      <c r="Q17" s="221"/>
      <c r="R17" s="221"/>
      <c r="S17" s="221"/>
      <c r="T17" s="221"/>
    </row>
    <row r="18" spans="1:20" s="1" customFormat="1" ht="26.4">
      <c r="A18" s="395" t="s">
        <v>93</v>
      </c>
      <c r="B18" s="397" t="s">
        <v>368</v>
      </c>
      <c r="C18" s="397" t="s">
        <v>94</v>
      </c>
      <c r="D18" s="303">
        <v>208303731600</v>
      </c>
      <c r="E18" s="303">
        <v>209433097250</v>
      </c>
      <c r="F18" s="400">
        <v>2.9738864836325387</v>
      </c>
      <c r="G18" s="388"/>
      <c r="H18" s="389"/>
      <c r="I18" s="389"/>
      <c r="J18" s="389"/>
      <c r="K18" s="389"/>
      <c r="L18" s="389"/>
      <c r="M18" s="389"/>
      <c r="N18" s="389"/>
      <c r="O18" s="389"/>
      <c r="P18" s="389"/>
      <c r="Q18" s="221"/>
      <c r="R18" s="221"/>
      <c r="S18" s="221"/>
      <c r="T18" s="221"/>
    </row>
    <row r="19" spans="1:20" s="1" customFormat="1" ht="26.4">
      <c r="A19" s="395"/>
      <c r="B19" s="401" t="s">
        <v>369</v>
      </c>
      <c r="C19" s="397" t="s">
        <v>95</v>
      </c>
      <c r="D19" s="402">
        <v>208303731600</v>
      </c>
      <c r="E19" s="403">
        <v>209019325250</v>
      </c>
      <c r="F19" s="400">
        <v>2.9738864836325387</v>
      </c>
      <c r="G19" s="388"/>
      <c r="H19" s="389"/>
      <c r="I19" s="389"/>
      <c r="J19" s="389"/>
      <c r="K19" s="389"/>
      <c r="L19" s="389"/>
      <c r="M19" s="389"/>
      <c r="N19" s="389"/>
      <c r="O19" s="389"/>
      <c r="P19" s="389"/>
      <c r="Q19" s="221"/>
      <c r="R19" s="221"/>
      <c r="S19" s="221"/>
      <c r="T19" s="221"/>
    </row>
    <row r="20" spans="1:20" s="1" customFormat="1" ht="26.4">
      <c r="A20" s="395"/>
      <c r="B20" s="401" t="s">
        <v>370</v>
      </c>
      <c r="C20" s="397" t="s">
        <v>96</v>
      </c>
      <c r="D20" s="404"/>
      <c r="E20" s="303"/>
      <c r="F20" s="400"/>
      <c r="G20" s="388"/>
      <c r="H20" s="389"/>
      <c r="I20" s="389"/>
      <c r="J20" s="389"/>
      <c r="K20" s="389"/>
      <c r="L20" s="389"/>
      <c r="M20" s="389"/>
      <c r="N20" s="389"/>
      <c r="O20" s="389"/>
      <c r="P20" s="389"/>
      <c r="Q20" s="221"/>
      <c r="R20" s="221"/>
      <c r="S20" s="221"/>
      <c r="T20" s="221"/>
    </row>
    <row r="21" spans="1:20" s="1" customFormat="1" ht="26.4">
      <c r="A21" s="395"/>
      <c r="B21" s="401" t="s">
        <v>371</v>
      </c>
      <c r="C21" s="397" t="s">
        <v>179</v>
      </c>
      <c r="D21" s="404"/>
      <c r="E21" s="303"/>
      <c r="F21" s="400"/>
      <c r="G21" s="388"/>
      <c r="H21" s="389"/>
      <c r="I21" s="389"/>
      <c r="J21" s="389"/>
      <c r="K21" s="389"/>
      <c r="L21" s="389"/>
      <c r="M21" s="389"/>
      <c r="N21" s="389"/>
      <c r="O21" s="389"/>
      <c r="P21" s="389"/>
      <c r="Q21" s="221"/>
      <c r="R21" s="221"/>
      <c r="S21" s="221"/>
      <c r="T21" s="221"/>
    </row>
    <row r="22" spans="1:20" s="1" customFormat="1" ht="26.4">
      <c r="A22" s="395"/>
      <c r="B22" s="401" t="s">
        <v>270</v>
      </c>
      <c r="C22" s="397" t="s">
        <v>180</v>
      </c>
      <c r="D22" s="404"/>
      <c r="E22" s="403">
        <v>413772000</v>
      </c>
      <c r="F22" s="400">
        <v>0</v>
      </c>
      <c r="G22" s="388"/>
      <c r="H22" s="389"/>
      <c r="I22" s="389"/>
      <c r="J22" s="389"/>
      <c r="K22" s="389"/>
      <c r="L22" s="389"/>
      <c r="M22" s="389"/>
      <c r="N22" s="389"/>
      <c r="O22" s="389"/>
      <c r="P22" s="389"/>
      <c r="Q22" s="221"/>
      <c r="R22" s="221"/>
      <c r="S22" s="221"/>
      <c r="T22" s="221"/>
    </row>
    <row r="23" spans="1:20" s="1" customFormat="1" ht="26.4">
      <c r="A23" s="395" t="s">
        <v>97</v>
      </c>
      <c r="B23" s="401" t="s">
        <v>537</v>
      </c>
      <c r="C23" s="397"/>
      <c r="D23" s="403"/>
      <c r="E23" s="403"/>
      <c r="F23" s="400"/>
      <c r="G23" s="388"/>
      <c r="H23" s="389"/>
      <c r="I23" s="389"/>
      <c r="J23" s="389"/>
      <c r="K23" s="389"/>
      <c r="L23" s="389"/>
      <c r="M23" s="389"/>
      <c r="N23" s="389"/>
      <c r="O23" s="389"/>
      <c r="P23" s="389"/>
      <c r="Q23" s="221"/>
      <c r="R23" s="221"/>
      <c r="S23" s="221"/>
      <c r="T23" s="221"/>
    </row>
    <row r="24" spans="1:20" s="1" customFormat="1" ht="26.4">
      <c r="A24" s="395" t="s">
        <v>99</v>
      </c>
      <c r="B24" s="397" t="s">
        <v>372</v>
      </c>
      <c r="C24" s="397" t="s">
        <v>98</v>
      </c>
      <c r="D24" s="303">
        <v>236270980</v>
      </c>
      <c r="E24" s="303"/>
      <c r="F24" s="400">
        <v>0</v>
      </c>
      <c r="G24" s="388"/>
      <c r="H24" s="389"/>
      <c r="I24" s="389"/>
      <c r="J24" s="389"/>
      <c r="K24" s="389"/>
      <c r="L24" s="389"/>
      <c r="M24" s="389"/>
      <c r="N24" s="389"/>
      <c r="O24" s="389"/>
      <c r="P24" s="389"/>
      <c r="Q24" s="221"/>
      <c r="R24" s="221"/>
      <c r="S24" s="221"/>
      <c r="T24" s="221"/>
    </row>
    <row r="25" spans="1:20" s="1" customFormat="1" ht="26.4">
      <c r="A25" s="395" t="s">
        <v>101</v>
      </c>
      <c r="B25" s="397" t="s">
        <v>373</v>
      </c>
      <c r="C25" s="397" t="s">
        <v>100</v>
      </c>
      <c r="D25" s="303"/>
      <c r="E25" s="303"/>
      <c r="F25" s="400"/>
      <c r="G25" s="388"/>
      <c r="H25" s="389"/>
      <c r="I25" s="389"/>
      <c r="J25" s="389"/>
      <c r="K25" s="389"/>
      <c r="L25" s="389"/>
      <c r="M25" s="389"/>
      <c r="N25" s="389"/>
      <c r="O25" s="389"/>
      <c r="P25" s="389"/>
      <c r="Q25" s="221"/>
      <c r="R25" s="221"/>
      <c r="S25" s="221"/>
      <c r="T25" s="221"/>
    </row>
    <row r="26" spans="1:20" s="1" customFormat="1" ht="26.4">
      <c r="A26" s="395" t="s">
        <v>103</v>
      </c>
      <c r="B26" s="397" t="s">
        <v>536</v>
      </c>
      <c r="C26" s="397"/>
      <c r="D26" s="403"/>
      <c r="E26" s="403"/>
      <c r="F26" s="400"/>
      <c r="G26" s="388"/>
      <c r="H26" s="389"/>
      <c r="I26" s="389"/>
      <c r="J26" s="389"/>
      <c r="K26" s="389"/>
      <c r="L26" s="389"/>
      <c r="M26" s="389"/>
      <c r="N26" s="389"/>
      <c r="O26" s="389"/>
      <c r="P26" s="389"/>
      <c r="Q26" s="221"/>
      <c r="R26" s="221"/>
      <c r="S26" s="221"/>
      <c r="T26" s="221"/>
    </row>
    <row r="27" spans="1:20" s="1" customFormat="1" ht="26.4">
      <c r="A27" s="395" t="s">
        <v>105</v>
      </c>
      <c r="B27" s="397" t="s">
        <v>374</v>
      </c>
      <c r="C27" s="397" t="s">
        <v>102</v>
      </c>
      <c r="D27" s="403"/>
      <c r="E27" s="403">
        <v>1083375000</v>
      </c>
      <c r="F27" s="400">
        <v>0</v>
      </c>
      <c r="G27" s="388"/>
      <c r="H27" s="389"/>
      <c r="I27" s="389"/>
      <c r="J27" s="389"/>
      <c r="K27" s="389"/>
      <c r="L27" s="389"/>
      <c r="M27" s="389"/>
      <c r="N27" s="389"/>
      <c r="O27" s="389"/>
      <c r="P27" s="389"/>
      <c r="Q27" s="221"/>
      <c r="R27" s="221"/>
      <c r="S27" s="221"/>
      <c r="T27" s="221"/>
    </row>
    <row r="28" spans="1:20" s="1" customFormat="1" ht="26.4">
      <c r="A28" s="395" t="s">
        <v>107</v>
      </c>
      <c r="B28" s="397" t="s">
        <v>375</v>
      </c>
      <c r="C28" s="397" t="s">
        <v>104</v>
      </c>
      <c r="D28" s="403"/>
      <c r="E28" s="403"/>
      <c r="F28" s="400"/>
      <c r="G28" s="388"/>
      <c r="H28" s="389"/>
      <c r="I28" s="389"/>
      <c r="J28" s="389"/>
      <c r="K28" s="389"/>
      <c r="L28" s="389"/>
      <c r="M28" s="389"/>
      <c r="N28" s="389"/>
      <c r="O28" s="389"/>
      <c r="P28" s="389"/>
      <c r="Q28" s="221"/>
      <c r="R28" s="221"/>
      <c r="S28" s="221"/>
      <c r="T28" s="221"/>
    </row>
    <row r="29" spans="1:20" s="1" customFormat="1" ht="26.4">
      <c r="A29" s="395" t="s">
        <v>510</v>
      </c>
      <c r="B29" s="397" t="s">
        <v>376</v>
      </c>
      <c r="C29" s="397" t="s">
        <v>106</v>
      </c>
      <c r="D29" s="403"/>
      <c r="E29" s="403"/>
      <c r="F29" s="400"/>
      <c r="G29" s="388"/>
      <c r="H29" s="389"/>
      <c r="I29" s="389"/>
      <c r="J29" s="389"/>
      <c r="K29" s="389"/>
      <c r="L29" s="389"/>
      <c r="M29" s="389"/>
      <c r="N29" s="389"/>
      <c r="O29" s="389"/>
      <c r="P29" s="389"/>
      <c r="Q29" s="221"/>
      <c r="R29" s="221"/>
      <c r="S29" s="221"/>
      <c r="T29" s="221"/>
    </row>
    <row r="30" spans="1:20" s="19" customFormat="1" ht="26.4">
      <c r="A30" s="405" t="s">
        <v>511</v>
      </c>
      <c r="B30" s="396" t="s">
        <v>249</v>
      </c>
      <c r="C30" s="396" t="s">
        <v>108</v>
      </c>
      <c r="D30" s="304">
        <v>227601312325</v>
      </c>
      <c r="E30" s="304">
        <v>230277898023</v>
      </c>
      <c r="F30" s="400">
        <v>2.8281952776721115</v>
      </c>
      <c r="G30" s="388"/>
      <c r="H30" s="389"/>
      <c r="I30" s="389"/>
      <c r="J30" s="389"/>
      <c r="K30" s="389"/>
      <c r="L30" s="389"/>
      <c r="M30" s="389"/>
      <c r="N30" s="389"/>
      <c r="O30" s="389"/>
      <c r="P30" s="389"/>
      <c r="Q30" s="221"/>
      <c r="R30" s="221"/>
      <c r="S30" s="221"/>
      <c r="T30" s="221"/>
    </row>
    <row r="31" spans="1:20" s="1" customFormat="1" ht="26.4">
      <c r="A31" s="405" t="s">
        <v>56</v>
      </c>
      <c r="B31" s="396" t="s">
        <v>250</v>
      </c>
      <c r="C31" s="397" t="s">
        <v>109</v>
      </c>
      <c r="D31" s="403"/>
      <c r="E31" s="403"/>
      <c r="F31" s="400"/>
      <c r="G31" s="388"/>
      <c r="H31" s="389"/>
      <c r="I31" s="389"/>
      <c r="J31" s="389"/>
      <c r="K31" s="389"/>
      <c r="L31" s="389"/>
      <c r="M31" s="389"/>
      <c r="N31" s="389"/>
      <c r="O31" s="389"/>
      <c r="P31" s="389"/>
      <c r="Q31" s="221"/>
      <c r="R31" s="221"/>
      <c r="S31" s="221"/>
      <c r="T31" s="221"/>
    </row>
    <row r="32" spans="1:20" s="1" customFormat="1" ht="39.6">
      <c r="A32" s="405" t="s">
        <v>110</v>
      </c>
      <c r="B32" s="396" t="s">
        <v>512</v>
      </c>
      <c r="C32" s="397"/>
      <c r="D32" s="403"/>
      <c r="E32" s="403"/>
      <c r="F32" s="400"/>
      <c r="G32" s="388"/>
      <c r="H32" s="389"/>
      <c r="I32" s="389"/>
      <c r="J32" s="389"/>
      <c r="K32" s="389"/>
      <c r="L32" s="389"/>
      <c r="M32" s="389"/>
      <c r="N32" s="389"/>
      <c r="O32" s="389"/>
      <c r="P32" s="389"/>
      <c r="Q32" s="221"/>
      <c r="R32" s="221"/>
      <c r="S32" s="221"/>
      <c r="T32" s="221"/>
    </row>
    <row r="33" spans="1:20" s="1" customFormat="1" ht="38.25" customHeight="1">
      <c r="A33" s="405" t="s">
        <v>112</v>
      </c>
      <c r="B33" s="396" t="s">
        <v>377</v>
      </c>
      <c r="C33" s="396" t="s">
        <v>111</v>
      </c>
      <c r="D33" s="406"/>
      <c r="E33" s="406"/>
      <c r="F33" s="400"/>
      <c r="G33" s="388"/>
      <c r="H33" s="389"/>
      <c r="I33" s="389"/>
      <c r="J33" s="389"/>
      <c r="K33" s="389"/>
      <c r="L33" s="389"/>
      <c r="M33" s="389"/>
      <c r="N33" s="389"/>
      <c r="O33" s="389"/>
      <c r="P33" s="389"/>
      <c r="Q33" s="221"/>
      <c r="R33" s="221"/>
      <c r="S33" s="221"/>
      <c r="T33" s="221"/>
    </row>
    <row r="34" spans="1:20" s="1" customFormat="1" ht="26.4">
      <c r="A34" s="395"/>
      <c r="B34" s="401" t="s">
        <v>538</v>
      </c>
      <c r="C34" s="397" t="s">
        <v>238</v>
      </c>
      <c r="D34" s="407"/>
      <c r="E34" s="407"/>
      <c r="F34" s="400"/>
      <c r="G34" s="388"/>
      <c r="H34" s="389"/>
      <c r="I34" s="389"/>
      <c r="J34" s="389"/>
      <c r="K34" s="389"/>
      <c r="L34" s="389"/>
      <c r="M34" s="389"/>
      <c r="N34" s="389"/>
      <c r="O34" s="389"/>
      <c r="P34" s="389"/>
      <c r="Q34" s="221"/>
      <c r="R34" s="221"/>
      <c r="S34" s="221"/>
      <c r="T34" s="221"/>
    </row>
    <row r="35" spans="1:20" s="1" customFormat="1" ht="26.4">
      <c r="A35" s="395"/>
      <c r="B35" s="401" t="s">
        <v>378</v>
      </c>
      <c r="C35" s="397" t="s">
        <v>251</v>
      </c>
      <c r="D35" s="407"/>
      <c r="E35" s="407"/>
      <c r="F35" s="400"/>
      <c r="G35" s="388"/>
      <c r="H35" s="389"/>
      <c r="I35" s="389"/>
      <c r="J35" s="389"/>
      <c r="K35" s="389"/>
      <c r="L35" s="389"/>
      <c r="M35" s="389"/>
      <c r="N35" s="389"/>
      <c r="O35" s="389"/>
      <c r="P35" s="389"/>
      <c r="Q35" s="221"/>
      <c r="R35" s="221"/>
      <c r="S35" s="221"/>
      <c r="T35" s="221"/>
    </row>
    <row r="36" spans="1:20" s="1" customFormat="1" ht="26.4">
      <c r="A36" s="405" t="s">
        <v>114</v>
      </c>
      <c r="B36" s="396" t="s">
        <v>379</v>
      </c>
      <c r="C36" s="396" t="s">
        <v>113</v>
      </c>
      <c r="D36" s="303">
        <v>557398615</v>
      </c>
      <c r="E36" s="303">
        <v>1405808024</v>
      </c>
      <c r="F36" s="400">
        <v>1.6396047330864527</v>
      </c>
      <c r="G36" s="388"/>
      <c r="H36" s="389"/>
      <c r="I36" s="389"/>
      <c r="J36" s="389"/>
      <c r="K36" s="389"/>
      <c r="L36" s="389"/>
      <c r="M36" s="389"/>
      <c r="N36" s="389"/>
      <c r="O36" s="389"/>
      <c r="P36" s="389"/>
      <c r="Q36" s="221"/>
      <c r="R36" s="221"/>
      <c r="S36" s="221"/>
      <c r="T36" s="221"/>
    </row>
    <row r="37" spans="1:20" s="1" customFormat="1" ht="26.4">
      <c r="A37" s="395"/>
      <c r="B37" s="397" t="s">
        <v>380</v>
      </c>
      <c r="C37" s="397" t="s">
        <v>239</v>
      </c>
      <c r="D37" s="303">
        <v>60051917</v>
      </c>
      <c r="E37" s="303">
        <v>98997669</v>
      </c>
      <c r="F37" s="400">
        <v>1.8865011876253241</v>
      </c>
      <c r="G37" s="388"/>
      <c r="H37" s="389"/>
      <c r="I37" s="389"/>
      <c r="J37" s="389"/>
      <c r="K37" s="389"/>
      <c r="L37" s="389"/>
      <c r="M37" s="389"/>
      <c r="N37" s="389"/>
      <c r="O37" s="389"/>
      <c r="P37" s="389"/>
      <c r="Q37" s="221"/>
      <c r="R37" s="221"/>
      <c r="S37" s="221"/>
      <c r="T37" s="221"/>
    </row>
    <row r="38" spans="1:20" s="1" customFormat="1" ht="26.4">
      <c r="A38" s="395"/>
      <c r="B38" s="397" t="s">
        <v>381</v>
      </c>
      <c r="C38" s="397" t="s">
        <v>240</v>
      </c>
      <c r="D38" s="303">
        <v>72812268</v>
      </c>
      <c r="E38" s="303">
        <v>495747431</v>
      </c>
      <c r="F38" s="400">
        <v>1.5027008147146088</v>
      </c>
      <c r="G38" s="388"/>
      <c r="H38" s="389"/>
      <c r="I38" s="389"/>
      <c r="J38" s="389"/>
      <c r="K38" s="389"/>
      <c r="L38" s="389"/>
      <c r="M38" s="389"/>
      <c r="N38" s="389"/>
      <c r="O38" s="389"/>
      <c r="P38" s="389"/>
      <c r="Q38" s="221"/>
      <c r="R38" s="221"/>
      <c r="S38" s="221"/>
      <c r="T38" s="221"/>
    </row>
    <row r="39" spans="1:20" s="1" customFormat="1" ht="26.4">
      <c r="A39" s="395"/>
      <c r="B39" s="397" t="s">
        <v>271</v>
      </c>
      <c r="C39" s="397" t="s">
        <v>181</v>
      </c>
      <c r="D39" s="403"/>
      <c r="E39" s="403"/>
      <c r="F39" s="400"/>
      <c r="G39" s="388"/>
      <c r="H39" s="389"/>
      <c r="I39" s="389"/>
      <c r="J39" s="389"/>
      <c r="K39" s="389"/>
      <c r="L39" s="389"/>
      <c r="M39" s="389"/>
      <c r="N39" s="389"/>
      <c r="O39" s="389"/>
      <c r="P39" s="389"/>
      <c r="Q39" s="221"/>
      <c r="R39" s="221"/>
      <c r="S39" s="221"/>
      <c r="T39" s="221"/>
    </row>
    <row r="40" spans="1:20" s="1" customFormat="1" ht="26.4">
      <c r="A40" s="395"/>
      <c r="B40" s="397" t="s">
        <v>382</v>
      </c>
      <c r="C40" s="397" t="s">
        <v>185</v>
      </c>
      <c r="D40" s="303">
        <v>30000000</v>
      </c>
      <c r="E40" s="303">
        <v>15000000</v>
      </c>
      <c r="F40" s="400">
        <v>1</v>
      </c>
      <c r="G40" s="388"/>
      <c r="H40" s="389"/>
      <c r="I40" s="389"/>
      <c r="J40" s="389"/>
      <c r="K40" s="389"/>
      <c r="L40" s="389"/>
      <c r="M40" s="389"/>
      <c r="N40" s="389"/>
      <c r="O40" s="389"/>
      <c r="P40" s="389"/>
      <c r="Q40" s="221"/>
      <c r="R40" s="221"/>
      <c r="S40" s="221"/>
      <c r="T40" s="221"/>
    </row>
    <row r="41" spans="1:20" s="1" customFormat="1" ht="39.6">
      <c r="A41" s="395"/>
      <c r="B41" s="397" t="s">
        <v>436</v>
      </c>
      <c r="C41" s="397" t="s">
        <v>182</v>
      </c>
      <c r="D41" s="403"/>
      <c r="E41" s="403"/>
      <c r="F41" s="400"/>
      <c r="G41" s="388"/>
      <c r="H41" s="389"/>
      <c r="I41" s="389"/>
      <c r="J41" s="389"/>
      <c r="K41" s="389"/>
      <c r="L41" s="389"/>
      <c r="M41" s="389"/>
      <c r="N41" s="389"/>
      <c r="O41" s="389"/>
      <c r="P41" s="389"/>
      <c r="Q41" s="221"/>
      <c r="R41" s="221"/>
      <c r="S41" s="221"/>
      <c r="T41" s="221"/>
    </row>
    <row r="42" spans="1:20" s="1" customFormat="1" ht="26.4">
      <c r="A42" s="395"/>
      <c r="B42" s="397" t="s">
        <v>274</v>
      </c>
      <c r="C42" s="397" t="s">
        <v>188</v>
      </c>
      <c r="D42" s="303">
        <v>3018724</v>
      </c>
      <c r="E42" s="303">
        <v>44300880</v>
      </c>
      <c r="F42" s="400">
        <v>4.8617973384097777</v>
      </c>
      <c r="G42" s="388"/>
      <c r="H42" s="389"/>
      <c r="I42" s="389"/>
      <c r="J42" s="389"/>
      <c r="K42" s="389"/>
      <c r="L42" s="389"/>
      <c r="M42" s="389"/>
      <c r="N42" s="389"/>
      <c r="O42" s="389"/>
      <c r="P42" s="389"/>
      <c r="Q42" s="221"/>
      <c r="R42" s="221"/>
      <c r="S42" s="221"/>
      <c r="T42" s="221"/>
    </row>
    <row r="43" spans="1:20" s="1" customFormat="1" ht="26.4">
      <c r="A43" s="395"/>
      <c r="B43" s="397" t="s">
        <v>272</v>
      </c>
      <c r="C43" s="397" t="s">
        <v>184</v>
      </c>
      <c r="D43" s="303">
        <v>220634289</v>
      </c>
      <c r="E43" s="303">
        <v>241561766</v>
      </c>
      <c r="F43" s="400">
        <v>2.9095325711771269</v>
      </c>
      <c r="G43" s="388"/>
      <c r="H43" s="389"/>
      <c r="I43" s="389"/>
      <c r="J43" s="389"/>
      <c r="K43" s="389"/>
      <c r="L43" s="389"/>
      <c r="M43" s="389"/>
      <c r="N43" s="389"/>
      <c r="O43" s="389"/>
      <c r="P43" s="389"/>
      <c r="Q43" s="221"/>
      <c r="R43" s="221"/>
      <c r="S43" s="221"/>
      <c r="T43" s="221"/>
    </row>
    <row r="44" spans="1:20" s="1" customFormat="1" ht="26.25" customHeight="1">
      <c r="A44" s="395"/>
      <c r="B44" s="397" t="s">
        <v>273</v>
      </c>
      <c r="C44" s="397" t="s">
        <v>183</v>
      </c>
      <c r="D44" s="303">
        <v>22502193</v>
      </c>
      <c r="E44" s="303">
        <v>23079506</v>
      </c>
      <c r="F44" s="400">
        <v>1.0630202327362261</v>
      </c>
      <c r="G44" s="388"/>
      <c r="H44" s="389"/>
      <c r="I44" s="389"/>
      <c r="J44" s="389"/>
      <c r="K44" s="389"/>
      <c r="L44" s="389"/>
      <c r="M44" s="389"/>
      <c r="N44" s="389"/>
      <c r="O44" s="389"/>
      <c r="P44" s="389"/>
      <c r="Q44" s="221"/>
      <c r="R44" s="221"/>
      <c r="S44" s="221"/>
      <c r="T44" s="221"/>
    </row>
    <row r="45" spans="1:20" s="1" customFormat="1" ht="26.25" customHeight="1">
      <c r="A45" s="395"/>
      <c r="B45" s="397" t="s">
        <v>383</v>
      </c>
      <c r="C45" s="397" t="s">
        <v>187</v>
      </c>
      <c r="D45" s="303">
        <v>5500000</v>
      </c>
      <c r="E45" s="303">
        <v>5500000</v>
      </c>
      <c r="F45" s="400">
        <v>1</v>
      </c>
      <c r="G45" s="388"/>
      <c r="H45" s="389"/>
      <c r="I45" s="389"/>
      <c r="J45" s="389"/>
      <c r="K45" s="389"/>
      <c r="L45" s="389"/>
      <c r="M45" s="389"/>
      <c r="N45" s="389"/>
      <c r="O45" s="389"/>
      <c r="P45" s="389"/>
      <c r="Q45" s="221"/>
      <c r="R45" s="221"/>
      <c r="S45" s="221"/>
      <c r="T45" s="221"/>
    </row>
    <row r="46" spans="1:20" s="1" customFormat="1" ht="26.4">
      <c r="A46" s="395"/>
      <c r="B46" s="397" t="s">
        <v>384</v>
      </c>
      <c r="C46" s="397" t="s">
        <v>227</v>
      </c>
      <c r="D46" s="303">
        <v>16500000</v>
      </c>
      <c r="E46" s="303">
        <v>16500000</v>
      </c>
      <c r="F46" s="400">
        <v>1</v>
      </c>
      <c r="G46" s="388"/>
      <c r="H46" s="389"/>
      <c r="I46" s="389"/>
      <c r="J46" s="389"/>
      <c r="K46" s="389"/>
      <c r="L46" s="389"/>
      <c r="M46" s="389"/>
      <c r="N46" s="389"/>
      <c r="O46" s="389"/>
      <c r="P46" s="389"/>
      <c r="Q46" s="221"/>
      <c r="R46" s="221"/>
      <c r="S46" s="221"/>
      <c r="T46" s="221"/>
    </row>
    <row r="47" spans="1:20" s="1" customFormat="1" ht="26.4">
      <c r="A47" s="395"/>
      <c r="B47" s="397" t="s">
        <v>385</v>
      </c>
      <c r="C47" s="397" t="s">
        <v>190</v>
      </c>
      <c r="D47" s="303">
        <v>13200000</v>
      </c>
      <c r="E47" s="303">
        <v>13200000</v>
      </c>
      <c r="F47" s="400">
        <v>1</v>
      </c>
      <c r="G47" s="388"/>
      <c r="H47" s="389"/>
      <c r="I47" s="389"/>
      <c r="J47" s="389"/>
      <c r="K47" s="389"/>
      <c r="L47" s="389"/>
      <c r="M47" s="389"/>
      <c r="N47" s="389"/>
      <c r="O47" s="389"/>
      <c r="P47" s="389"/>
      <c r="Q47" s="221"/>
      <c r="R47" s="221"/>
      <c r="S47" s="221"/>
      <c r="T47" s="221"/>
    </row>
    <row r="48" spans="1:20" s="1" customFormat="1" ht="26.4">
      <c r="A48" s="395"/>
      <c r="B48" s="397" t="s">
        <v>276</v>
      </c>
      <c r="C48" s="397" t="s">
        <v>186</v>
      </c>
      <c r="D48" s="303">
        <v>87414703</v>
      </c>
      <c r="E48" s="303">
        <v>79632977</v>
      </c>
      <c r="F48" s="400">
        <v>1.100832396586825</v>
      </c>
      <c r="G48" s="388"/>
      <c r="H48" s="389"/>
      <c r="I48" s="389"/>
      <c r="J48" s="389"/>
      <c r="K48" s="389"/>
      <c r="L48" s="389"/>
      <c r="M48" s="389"/>
      <c r="N48" s="389"/>
      <c r="O48" s="389"/>
      <c r="P48" s="389"/>
      <c r="Q48" s="221"/>
      <c r="R48" s="221"/>
      <c r="S48" s="221"/>
      <c r="T48" s="221"/>
    </row>
    <row r="49" spans="1:20" s="1" customFormat="1" ht="26.4">
      <c r="A49" s="395"/>
      <c r="B49" s="397" t="s">
        <v>386</v>
      </c>
      <c r="C49" s="397" t="s">
        <v>189</v>
      </c>
      <c r="D49" s="403"/>
      <c r="E49" s="403"/>
      <c r="F49" s="400"/>
      <c r="G49" s="388"/>
      <c r="H49" s="389"/>
      <c r="I49" s="389"/>
      <c r="J49" s="389"/>
      <c r="K49" s="389"/>
      <c r="L49" s="389"/>
      <c r="M49" s="389"/>
      <c r="N49" s="389"/>
      <c r="O49" s="389"/>
      <c r="P49" s="389"/>
      <c r="Q49" s="221"/>
      <c r="R49" s="221"/>
      <c r="S49" s="221"/>
      <c r="T49" s="221"/>
    </row>
    <row r="50" spans="1:20" s="1" customFormat="1" ht="52.8">
      <c r="A50" s="395"/>
      <c r="B50" s="397" t="s">
        <v>275</v>
      </c>
      <c r="C50" s="397" t="s">
        <v>426</v>
      </c>
      <c r="D50" s="403">
        <v>25764521</v>
      </c>
      <c r="E50" s="403">
        <v>371096082</v>
      </c>
      <c r="F50" s="400">
        <v>6.0299819600368476</v>
      </c>
      <c r="G50" s="388"/>
      <c r="H50" s="389"/>
      <c r="I50" s="389"/>
      <c r="J50" s="389"/>
      <c r="K50" s="389"/>
      <c r="L50" s="389"/>
      <c r="M50" s="389"/>
      <c r="N50" s="389"/>
      <c r="O50" s="389"/>
      <c r="P50" s="389"/>
      <c r="Q50" s="221"/>
      <c r="R50" s="221"/>
      <c r="S50" s="221"/>
      <c r="T50" s="221"/>
    </row>
    <row r="51" spans="1:20" s="1" customFormat="1" ht="26.4">
      <c r="A51" s="395"/>
      <c r="B51" s="397" t="s">
        <v>428</v>
      </c>
      <c r="C51" s="397" t="s">
        <v>427</v>
      </c>
      <c r="D51" s="403"/>
      <c r="E51" s="403">
        <v>866700</v>
      </c>
      <c r="F51" s="400">
        <v>0</v>
      </c>
      <c r="G51" s="388"/>
      <c r="H51" s="389"/>
      <c r="I51" s="389"/>
      <c r="J51" s="389"/>
      <c r="K51" s="389"/>
      <c r="L51" s="389"/>
      <c r="M51" s="389"/>
      <c r="N51" s="389"/>
      <c r="O51" s="389"/>
      <c r="P51" s="389"/>
      <c r="Q51" s="221"/>
      <c r="R51" s="221"/>
      <c r="S51" s="221"/>
      <c r="T51" s="221"/>
    </row>
    <row r="52" spans="1:20" s="1" customFormat="1" ht="26.4">
      <c r="A52" s="395"/>
      <c r="B52" s="397" t="s">
        <v>429</v>
      </c>
      <c r="C52" s="397" t="s">
        <v>437</v>
      </c>
      <c r="D52" s="403"/>
      <c r="E52" s="403">
        <v>325013</v>
      </c>
      <c r="F52" s="400">
        <v>0</v>
      </c>
      <c r="G52" s="388"/>
      <c r="H52" s="389"/>
      <c r="I52" s="389"/>
      <c r="J52" s="389"/>
      <c r="K52" s="389"/>
      <c r="L52" s="389"/>
      <c r="M52" s="389"/>
      <c r="N52" s="389"/>
      <c r="O52" s="389"/>
      <c r="P52" s="389"/>
      <c r="Q52" s="221"/>
      <c r="R52" s="221"/>
      <c r="S52" s="221"/>
      <c r="T52" s="221"/>
    </row>
    <row r="53" spans="1:20" s="1" customFormat="1" ht="26.4">
      <c r="A53" s="395"/>
      <c r="B53" s="397" t="s">
        <v>425</v>
      </c>
      <c r="C53" s="397" t="s">
        <v>438</v>
      </c>
      <c r="D53" s="403"/>
      <c r="E53" s="403"/>
      <c r="F53" s="400"/>
      <c r="G53" s="388"/>
      <c r="H53" s="389"/>
      <c r="I53" s="389"/>
      <c r="J53" s="389"/>
      <c r="K53" s="389"/>
      <c r="L53" s="389"/>
      <c r="M53" s="389"/>
      <c r="N53" s="389"/>
      <c r="O53" s="389"/>
      <c r="P53" s="389"/>
      <c r="Q53" s="221"/>
      <c r="R53" s="221"/>
      <c r="S53" s="221"/>
      <c r="T53" s="221"/>
    </row>
    <row r="54" spans="1:20" s="1" customFormat="1" ht="26.4">
      <c r="A54" s="405" t="s">
        <v>513</v>
      </c>
      <c r="B54" s="396" t="s">
        <v>387</v>
      </c>
      <c r="C54" s="396" t="s">
        <v>115</v>
      </c>
      <c r="D54" s="304">
        <v>557398615</v>
      </c>
      <c r="E54" s="304">
        <v>1405808024</v>
      </c>
      <c r="F54" s="408">
        <v>0.14141594792352644</v>
      </c>
      <c r="G54" s="388"/>
      <c r="H54" s="389"/>
      <c r="I54" s="389"/>
      <c r="J54" s="389"/>
      <c r="K54" s="389"/>
      <c r="L54" s="389"/>
      <c r="M54" s="389"/>
      <c r="N54" s="389"/>
      <c r="O54" s="389"/>
      <c r="P54" s="389"/>
      <c r="Q54" s="221"/>
      <c r="R54" s="221"/>
      <c r="S54" s="221"/>
      <c r="T54" s="221"/>
    </row>
    <row r="55" spans="1:20" s="1" customFormat="1" ht="26.4">
      <c r="A55" s="395"/>
      <c r="B55" s="409" t="s">
        <v>514</v>
      </c>
      <c r="C55" s="397" t="s">
        <v>116</v>
      </c>
      <c r="D55" s="304">
        <v>227043913710</v>
      </c>
      <c r="E55" s="304">
        <v>228872089999</v>
      </c>
      <c r="F55" s="408">
        <v>2.9665658119202409</v>
      </c>
      <c r="G55" s="388"/>
      <c r="H55" s="389"/>
      <c r="I55" s="389"/>
      <c r="J55" s="389"/>
      <c r="K55" s="389"/>
      <c r="L55" s="389"/>
      <c r="M55" s="389"/>
      <c r="N55" s="389"/>
      <c r="O55" s="389"/>
      <c r="P55" s="389"/>
      <c r="Q55" s="221"/>
      <c r="R55" s="221"/>
      <c r="S55" s="221"/>
      <c r="T55" s="221"/>
    </row>
    <row r="56" spans="1:20" s="1" customFormat="1">
      <c r="A56" s="395"/>
      <c r="B56" s="401"/>
      <c r="C56" s="397" t="s">
        <v>117</v>
      </c>
      <c r="D56" s="410">
        <v>18778215.670000002</v>
      </c>
      <c r="E56" s="410">
        <v>18376673.210000001</v>
      </c>
      <c r="F56" s="400">
        <v>2.6856692575168317</v>
      </c>
      <c r="G56" s="388"/>
      <c r="H56" s="389"/>
      <c r="I56" s="389"/>
      <c r="J56" s="389"/>
      <c r="K56" s="389"/>
      <c r="L56" s="389"/>
      <c r="M56" s="389"/>
      <c r="N56" s="389"/>
      <c r="O56" s="389"/>
      <c r="P56" s="389"/>
      <c r="Q56" s="221"/>
      <c r="R56" s="221"/>
      <c r="S56" s="221"/>
      <c r="T56" s="221"/>
    </row>
    <row r="57" spans="1:20" s="1" customFormat="1" ht="26.4">
      <c r="A57" s="395"/>
      <c r="B57" s="401" t="s">
        <v>388</v>
      </c>
      <c r="C57" s="397" t="s">
        <v>118</v>
      </c>
      <c r="D57" s="410">
        <v>12090.81</v>
      </c>
      <c r="E57" s="410">
        <v>12454.48</v>
      </c>
      <c r="F57" s="400">
        <v>1.1045911002780935</v>
      </c>
      <c r="G57" s="388"/>
      <c r="H57" s="389"/>
      <c r="I57" s="389"/>
      <c r="J57" s="389"/>
      <c r="K57" s="389"/>
      <c r="L57" s="389"/>
      <c r="M57" s="389"/>
      <c r="N57" s="389"/>
      <c r="O57" s="389"/>
      <c r="P57" s="389"/>
      <c r="Q57" s="221"/>
      <c r="R57" s="221"/>
      <c r="S57" s="221"/>
      <c r="T57" s="221"/>
    </row>
    <row r="58" spans="1:20">
      <c r="A58" s="411"/>
      <c r="B58" s="412"/>
      <c r="C58" s="413"/>
      <c r="D58" s="414"/>
      <c r="E58" s="414"/>
      <c r="F58" s="415"/>
    </row>
    <row r="59" spans="1:20" ht="11.25" customHeight="1">
      <c r="A59" s="1"/>
      <c r="B59" s="1"/>
      <c r="C59" s="1"/>
      <c r="D59" s="416"/>
      <c r="E59" s="416"/>
      <c r="F59" s="417"/>
    </row>
    <row r="60" spans="1:20">
      <c r="A60" s="19" t="s">
        <v>626</v>
      </c>
      <c r="B60" s="1"/>
      <c r="C60" s="27"/>
      <c r="D60" s="246" t="s">
        <v>627</v>
      </c>
      <c r="E60" s="416"/>
      <c r="F60" s="417"/>
    </row>
    <row r="61" spans="1:20">
      <c r="A61" s="29" t="s">
        <v>176</v>
      </c>
      <c r="B61" s="1"/>
      <c r="C61" s="27"/>
      <c r="D61" s="282" t="s">
        <v>177</v>
      </c>
      <c r="E61" s="416"/>
      <c r="F61" s="417"/>
    </row>
    <row r="62" spans="1:20">
      <c r="A62" s="1"/>
      <c r="B62" s="1"/>
      <c r="C62" s="27"/>
      <c r="D62" s="223"/>
      <c r="E62" s="416"/>
      <c r="F62" s="417"/>
    </row>
    <row r="63" spans="1:20">
      <c r="A63" s="1"/>
      <c r="B63" s="1"/>
      <c r="C63" s="27"/>
      <c r="D63" s="223"/>
      <c r="E63" s="416"/>
      <c r="F63" s="417"/>
    </row>
    <row r="64" spans="1:20">
      <c r="A64" s="1"/>
      <c r="B64" s="1"/>
      <c r="C64" s="27"/>
      <c r="D64" s="223"/>
      <c r="E64" s="416"/>
      <c r="F64" s="417"/>
    </row>
    <row r="65" spans="1:6">
      <c r="A65" s="1"/>
      <c r="B65" s="1"/>
      <c r="C65" s="27"/>
      <c r="D65" s="223"/>
      <c r="E65" s="416"/>
      <c r="F65" s="417"/>
    </row>
    <row r="66" spans="1:6">
      <c r="A66" s="1"/>
      <c r="B66" s="1"/>
      <c r="C66" s="27"/>
      <c r="D66" s="223"/>
      <c r="E66" s="416"/>
      <c r="F66" s="417"/>
    </row>
    <row r="67" spans="1:6">
      <c r="A67" s="1"/>
      <c r="B67" s="1"/>
      <c r="C67" s="27"/>
      <c r="D67" s="223"/>
      <c r="E67" s="416"/>
      <c r="F67" s="417"/>
    </row>
    <row r="68" spans="1:6">
      <c r="A68" s="1"/>
      <c r="B68" s="1"/>
      <c r="C68" s="27"/>
      <c r="D68" s="223"/>
      <c r="E68" s="416"/>
      <c r="F68" s="417"/>
    </row>
    <row r="69" spans="1:6">
      <c r="A69" s="1"/>
      <c r="B69" s="1"/>
      <c r="C69" s="27"/>
      <c r="D69" s="223"/>
      <c r="E69" s="416"/>
      <c r="F69" s="417"/>
    </row>
    <row r="70" spans="1:6">
      <c r="A70" s="22"/>
      <c r="B70" s="22"/>
      <c r="C70" s="27"/>
      <c r="D70" s="231"/>
      <c r="E70" s="418"/>
      <c r="F70" s="419"/>
    </row>
    <row r="71" spans="1:6">
      <c r="A71" s="19" t="s">
        <v>236</v>
      </c>
      <c r="B71" s="1"/>
      <c r="C71" s="27"/>
      <c r="D71" s="251" t="s">
        <v>445</v>
      </c>
      <c r="E71" s="416"/>
      <c r="F71" s="417"/>
    </row>
    <row r="72" spans="1:6">
      <c r="A72" s="19" t="s">
        <v>592</v>
      </c>
      <c r="B72" s="1"/>
      <c r="C72" s="27"/>
      <c r="D72" s="251"/>
      <c r="E72" s="416"/>
      <c r="F72" s="417"/>
    </row>
    <row r="73" spans="1:6">
      <c r="A73" s="1" t="s">
        <v>237</v>
      </c>
      <c r="B73" s="1"/>
      <c r="C73" s="27"/>
      <c r="D73" s="250"/>
      <c r="E73" s="416"/>
      <c r="F73" s="417"/>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7244094488188981" right="0.43307086614173229" top="0.51181102362204722" bottom="0.51181102362204722" header="0.31496062992125984" footer="0.31496062992125984"/>
  <pageSetup scale="7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topLeftCell="A55" zoomScaleNormal="100" zoomScaleSheetLayoutView="100" workbookViewId="0">
      <selection sqref="A1:XFD1048576"/>
    </sheetView>
  </sheetViews>
  <sheetFormatPr defaultColWidth="9.109375" defaultRowHeight="13.2"/>
  <cols>
    <col min="1" max="1" width="7.109375" style="230" customWidth="1"/>
    <col min="2" max="2" width="48.5546875" style="230" customWidth="1"/>
    <col min="3" max="3" width="9.109375" style="230"/>
    <col min="4" max="4" width="21.88671875" style="225" customWidth="1"/>
    <col min="5" max="5" width="21.109375" style="225" customWidth="1"/>
    <col min="6" max="6" width="19.5546875" style="225" customWidth="1"/>
    <col min="7" max="7" width="14.5546875" style="223" bestFit="1" customWidth="1"/>
    <col min="8" max="9" width="15.88671875" style="223" bestFit="1" customWidth="1"/>
    <col min="10" max="10" width="6.88671875" style="346" customWidth="1"/>
    <col min="11" max="11" width="60.33203125" style="346" customWidth="1"/>
    <col min="12" max="12" width="13" style="346" customWidth="1"/>
    <col min="13" max="15" width="20.6640625" style="346" customWidth="1"/>
    <col min="16" max="16" width="9.109375" style="346"/>
    <col min="17" max="16384" width="9.109375" style="230"/>
  </cols>
  <sheetData>
    <row r="1" spans="1:20" ht="23.25" customHeight="1">
      <c r="A1" s="450" t="s">
        <v>507</v>
      </c>
      <c r="B1" s="450"/>
      <c r="C1" s="450"/>
      <c r="D1" s="450"/>
      <c r="E1" s="450"/>
      <c r="F1" s="450"/>
    </row>
    <row r="2" spans="1:20" ht="33" customHeight="1">
      <c r="A2" s="451" t="s">
        <v>515</v>
      </c>
      <c r="B2" s="451"/>
      <c r="C2" s="451"/>
      <c r="D2" s="451"/>
      <c r="E2" s="451"/>
      <c r="F2" s="451"/>
    </row>
    <row r="3" spans="1:20" ht="15" customHeight="1">
      <c r="A3" s="452" t="s">
        <v>261</v>
      </c>
      <c r="B3" s="452"/>
      <c r="C3" s="452"/>
      <c r="D3" s="452"/>
      <c r="E3" s="452"/>
      <c r="F3" s="452"/>
    </row>
    <row r="4" spans="1:20">
      <c r="A4" s="452"/>
      <c r="B4" s="452"/>
      <c r="C4" s="452"/>
      <c r="D4" s="452"/>
      <c r="E4" s="452"/>
      <c r="F4" s="452"/>
    </row>
    <row r="5" spans="1:20">
      <c r="A5" s="453" t="str">
        <f>'ngay thang'!B10</f>
        <v>Tháng 11 năm 2024/Nov 2024</v>
      </c>
      <c r="B5" s="453"/>
      <c r="C5" s="453"/>
      <c r="D5" s="453"/>
      <c r="E5" s="453"/>
      <c r="F5" s="453"/>
    </row>
    <row r="6" spans="1:20">
      <c r="A6" s="351"/>
      <c r="B6" s="351"/>
      <c r="C6" s="351"/>
      <c r="D6" s="351"/>
      <c r="E6" s="351"/>
      <c r="F6" s="217"/>
    </row>
    <row r="7" spans="1:20" ht="30" customHeight="1">
      <c r="A7" s="448" t="s">
        <v>244</v>
      </c>
      <c r="B7" s="448"/>
      <c r="C7" s="448" t="s">
        <v>605</v>
      </c>
      <c r="D7" s="448"/>
      <c r="E7" s="448"/>
      <c r="F7" s="448"/>
    </row>
    <row r="8" spans="1:20" ht="30" customHeight="1">
      <c r="A8" s="448" t="s">
        <v>242</v>
      </c>
      <c r="B8" s="448"/>
      <c r="C8" s="448" t="s">
        <v>444</v>
      </c>
      <c r="D8" s="448"/>
      <c r="E8" s="448"/>
      <c r="F8" s="448"/>
    </row>
    <row r="9" spans="1:20" ht="30" customHeight="1">
      <c r="A9" s="449" t="s">
        <v>241</v>
      </c>
      <c r="B9" s="449"/>
      <c r="C9" s="449" t="s">
        <v>243</v>
      </c>
      <c r="D9" s="449"/>
      <c r="E9" s="449"/>
      <c r="F9" s="449"/>
    </row>
    <row r="10" spans="1:20" ht="30" customHeight="1">
      <c r="A10" s="449" t="s">
        <v>245</v>
      </c>
      <c r="B10" s="449"/>
      <c r="C10" s="449" t="str">
        <f>'ngay thang'!B14</f>
        <v>Ngày 04 tháng 12 năm 2024
04 Dec 2024</v>
      </c>
      <c r="D10" s="449"/>
      <c r="E10" s="449"/>
      <c r="F10" s="449"/>
    </row>
    <row r="11" spans="1:20" ht="24" customHeight="1">
      <c r="A11" s="349"/>
      <c r="B11" s="349"/>
      <c r="C11" s="349"/>
      <c r="D11" s="349"/>
      <c r="E11" s="349"/>
      <c r="F11" s="349"/>
    </row>
    <row r="12" spans="1:20" ht="21" customHeight="1">
      <c r="A12" s="256" t="s">
        <v>263</v>
      </c>
    </row>
    <row r="13" spans="1:20" ht="43.5" customHeight="1">
      <c r="A13" s="392" t="s">
        <v>197</v>
      </c>
      <c r="B13" s="392" t="s">
        <v>173</v>
      </c>
      <c r="C13" s="392" t="s">
        <v>199</v>
      </c>
      <c r="D13" s="393" t="s">
        <v>285</v>
      </c>
      <c r="E13" s="393" t="s">
        <v>286</v>
      </c>
      <c r="F13" s="393" t="s">
        <v>228</v>
      </c>
    </row>
    <row r="14" spans="1:20" s="256" customFormat="1" ht="26.4">
      <c r="A14" s="420" t="s">
        <v>46</v>
      </c>
      <c r="B14" s="396" t="s">
        <v>389</v>
      </c>
      <c r="C14" s="396" t="s">
        <v>119</v>
      </c>
      <c r="D14" s="304">
        <v>239897758</v>
      </c>
      <c r="E14" s="304">
        <v>2856874</v>
      </c>
      <c r="F14" s="304">
        <v>3859961649</v>
      </c>
      <c r="G14" s="283"/>
      <c r="H14" s="223"/>
      <c r="I14" s="223"/>
      <c r="J14" s="346"/>
      <c r="K14" s="346"/>
      <c r="L14" s="346"/>
      <c r="M14" s="346"/>
      <c r="N14" s="346"/>
      <c r="O14" s="346"/>
      <c r="P14" s="346"/>
      <c r="Q14" s="284"/>
      <c r="R14" s="284"/>
      <c r="S14" s="284"/>
      <c r="T14" s="284"/>
    </row>
    <row r="15" spans="1:20" s="256" customFormat="1" ht="26.4">
      <c r="A15" s="421">
        <v>1</v>
      </c>
      <c r="B15" s="397" t="s">
        <v>539</v>
      </c>
      <c r="C15" s="396"/>
      <c r="D15" s="304"/>
      <c r="E15" s="304"/>
      <c r="F15" s="304"/>
      <c r="G15" s="283"/>
      <c r="H15" s="223"/>
      <c r="I15" s="223"/>
      <c r="J15" s="346"/>
      <c r="K15" s="346"/>
      <c r="L15" s="346"/>
      <c r="M15" s="346"/>
      <c r="N15" s="346"/>
      <c r="O15" s="346"/>
      <c r="P15" s="346"/>
      <c r="Q15" s="284"/>
      <c r="R15" s="284"/>
      <c r="S15" s="284"/>
      <c r="T15" s="284"/>
    </row>
    <row r="16" spans="1:20" s="224" customFormat="1" ht="26.4">
      <c r="A16" s="421">
        <v>2</v>
      </c>
      <c r="B16" s="397" t="s">
        <v>390</v>
      </c>
      <c r="C16" s="397" t="s">
        <v>120</v>
      </c>
      <c r="D16" s="310">
        <v>236270980</v>
      </c>
      <c r="E16" s="303"/>
      <c r="F16" s="303">
        <v>3806510980</v>
      </c>
      <c r="G16" s="222"/>
      <c r="H16" s="223"/>
      <c r="I16" s="223"/>
      <c r="J16" s="346"/>
      <c r="K16" s="346"/>
      <c r="L16" s="346"/>
      <c r="M16" s="346"/>
      <c r="N16" s="346"/>
      <c r="O16" s="346"/>
      <c r="P16" s="346"/>
    </row>
    <row r="17" spans="1:20" s="224" customFormat="1" ht="26.4">
      <c r="A17" s="421">
        <v>3</v>
      </c>
      <c r="B17" s="397" t="s">
        <v>391</v>
      </c>
      <c r="C17" s="397" t="s">
        <v>121</v>
      </c>
      <c r="D17" s="303">
        <v>3626778</v>
      </c>
      <c r="E17" s="303">
        <v>2856874</v>
      </c>
      <c r="F17" s="303">
        <v>53450669</v>
      </c>
      <c r="G17" s="222"/>
      <c r="H17" s="223"/>
      <c r="I17" s="223"/>
      <c r="J17" s="346"/>
      <c r="K17" s="346"/>
      <c r="L17" s="346"/>
      <c r="M17" s="346"/>
      <c r="N17" s="346"/>
      <c r="O17" s="346"/>
      <c r="P17" s="346"/>
    </row>
    <row r="18" spans="1:20" s="224" customFormat="1" ht="26.4">
      <c r="A18" s="421">
        <v>4</v>
      </c>
      <c r="B18" s="397" t="s">
        <v>392</v>
      </c>
      <c r="C18" s="397" t="s">
        <v>122</v>
      </c>
      <c r="D18" s="304"/>
      <c r="E18" s="304"/>
      <c r="F18" s="304"/>
      <c r="G18" s="222"/>
      <c r="H18" s="223"/>
      <c r="I18" s="223"/>
      <c r="J18" s="346"/>
      <c r="K18" s="346"/>
      <c r="L18" s="346"/>
      <c r="M18" s="346"/>
      <c r="N18" s="346"/>
      <c r="O18" s="346"/>
      <c r="P18" s="346"/>
    </row>
    <row r="19" spans="1:20" s="256" customFormat="1" ht="26.4">
      <c r="A19" s="420" t="s">
        <v>56</v>
      </c>
      <c r="B19" s="396" t="s">
        <v>393</v>
      </c>
      <c r="C19" s="396" t="s">
        <v>123</v>
      </c>
      <c r="D19" s="304">
        <v>382530128</v>
      </c>
      <c r="E19" s="304">
        <v>424058534</v>
      </c>
      <c r="F19" s="304">
        <v>4974377040</v>
      </c>
      <c r="G19" s="283"/>
      <c r="H19" s="223"/>
      <c r="I19" s="223"/>
      <c r="J19" s="346"/>
      <c r="K19" s="346"/>
      <c r="L19" s="346"/>
      <c r="M19" s="346"/>
      <c r="N19" s="346"/>
      <c r="O19" s="346"/>
      <c r="P19" s="346"/>
      <c r="Q19" s="284"/>
      <c r="R19" s="284"/>
      <c r="S19" s="284"/>
      <c r="T19" s="284"/>
    </row>
    <row r="20" spans="1:20" s="224" customFormat="1" ht="26.4">
      <c r="A20" s="421">
        <v>1</v>
      </c>
      <c r="B20" s="397" t="s">
        <v>394</v>
      </c>
      <c r="C20" s="397" t="s">
        <v>124</v>
      </c>
      <c r="D20" s="303">
        <v>220634289</v>
      </c>
      <c r="E20" s="303">
        <v>241561766</v>
      </c>
      <c r="F20" s="303">
        <v>2063054535</v>
      </c>
      <c r="G20" s="222"/>
      <c r="H20" s="223"/>
      <c r="I20" s="223"/>
      <c r="J20" s="346"/>
      <c r="K20" s="346"/>
      <c r="L20" s="346"/>
      <c r="M20" s="346"/>
      <c r="N20" s="346"/>
      <c r="O20" s="346"/>
      <c r="P20" s="346"/>
    </row>
    <row r="21" spans="1:20" s="224" customFormat="1" ht="26.4">
      <c r="A21" s="421">
        <v>2</v>
      </c>
      <c r="B21" s="397" t="s">
        <v>395</v>
      </c>
      <c r="C21" s="397" t="s">
        <v>125</v>
      </c>
      <c r="D21" s="303">
        <v>28002193</v>
      </c>
      <c r="E21" s="303">
        <v>28579506</v>
      </c>
      <c r="F21" s="303">
        <v>307465534</v>
      </c>
      <c r="G21" s="222"/>
      <c r="H21" s="223"/>
      <c r="I21" s="223"/>
      <c r="J21" s="346"/>
      <c r="K21" s="346"/>
      <c r="L21" s="346"/>
      <c r="M21" s="346"/>
      <c r="N21" s="346"/>
      <c r="O21" s="346"/>
      <c r="P21" s="346"/>
    </row>
    <row r="22" spans="1:20" s="224" customFormat="1" ht="26.4">
      <c r="A22" s="421"/>
      <c r="B22" s="422" t="s">
        <v>252</v>
      </c>
      <c r="C22" s="397" t="s">
        <v>193</v>
      </c>
      <c r="D22" s="303">
        <v>20000000</v>
      </c>
      <c r="E22" s="303">
        <v>20000000</v>
      </c>
      <c r="F22" s="303">
        <v>220000000</v>
      </c>
      <c r="G22" s="222"/>
      <c r="H22" s="223"/>
      <c r="I22" s="223"/>
      <c r="J22" s="346"/>
      <c r="K22" s="346"/>
      <c r="L22" s="346"/>
      <c r="M22" s="346"/>
      <c r="N22" s="346"/>
      <c r="O22" s="346"/>
      <c r="P22" s="346"/>
    </row>
    <row r="23" spans="1:20" s="224" customFormat="1" ht="26.4">
      <c r="A23" s="421"/>
      <c r="B23" s="422" t="s">
        <v>253</v>
      </c>
      <c r="C23" s="397" t="s">
        <v>194</v>
      </c>
      <c r="D23" s="303">
        <v>2502193</v>
      </c>
      <c r="E23" s="303">
        <v>3079506</v>
      </c>
      <c r="F23" s="303">
        <v>26965534</v>
      </c>
      <c r="G23" s="222"/>
      <c r="H23" s="223"/>
      <c r="I23" s="223"/>
      <c r="J23" s="346"/>
      <c r="K23" s="346"/>
      <c r="L23" s="346"/>
      <c r="M23" s="346"/>
      <c r="N23" s="346"/>
      <c r="O23" s="346"/>
      <c r="P23" s="346"/>
    </row>
    <row r="24" spans="1:20" s="224" customFormat="1" ht="26.4">
      <c r="A24" s="421"/>
      <c r="B24" s="422" t="s">
        <v>254</v>
      </c>
      <c r="C24" s="397" t="s">
        <v>229</v>
      </c>
      <c r="D24" s="303">
        <v>5500000</v>
      </c>
      <c r="E24" s="303">
        <v>5500000</v>
      </c>
      <c r="F24" s="303">
        <v>60500000</v>
      </c>
      <c r="G24" s="222"/>
      <c r="H24" s="223"/>
      <c r="I24" s="223"/>
      <c r="J24" s="346"/>
      <c r="K24" s="346"/>
      <c r="L24" s="346"/>
      <c r="M24" s="346"/>
      <c r="N24" s="346"/>
      <c r="O24" s="346"/>
      <c r="P24" s="346"/>
    </row>
    <row r="25" spans="1:20" s="224" customFormat="1" ht="55.5" customHeight="1">
      <c r="A25" s="421">
        <v>3</v>
      </c>
      <c r="B25" s="423" t="s">
        <v>516</v>
      </c>
      <c r="C25" s="397" t="s">
        <v>126</v>
      </c>
      <c r="D25" s="303">
        <v>29700000</v>
      </c>
      <c r="E25" s="303">
        <v>29700000</v>
      </c>
      <c r="F25" s="303">
        <v>326700000</v>
      </c>
      <c r="G25" s="222"/>
      <c r="H25" s="223"/>
      <c r="I25" s="223"/>
      <c r="J25" s="346"/>
      <c r="K25" s="346"/>
      <c r="L25" s="346"/>
      <c r="M25" s="346"/>
      <c r="N25" s="346"/>
      <c r="O25" s="346"/>
      <c r="P25" s="346"/>
    </row>
    <row r="26" spans="1:20" s="224" customFormat="1" ht="26.4">
      <c r="A26" s="421"/>
      <c r="B26" s="397" t="s">
        <v>396</v>
      </c>
      <c r="C26" s="397" t="s">
        <v>192</v>
      </c>
      <c r="D26" s="303">
        <v>16500000</v>
      </c>
      <c r="E26" s="303">
        <v>16500000</v>
      </c>
      <c r="F26" s="303">
        <v>181500000</v>
      </c>
      <c r="G26" s="222"/>
      <c r="H26" s="223"/>
      <c r="I26" s="223"/>
      <c r="J26" s="346"/>
      <c r="K26" s="346"/>
      <c r="L26" s="346"/>
      <c r="M26" s="346"/>
      <c r="N26" s="346"/>
      <c r="O26" s="346"/>
      <c r="P26" s="346"/>
    </row>
    <row r="27" spans="1:20" s="224" customFormat="1" ht="52.8">
      <c r="A27" s="421"/>
      <c r="B27" s="397" t="s">
        <v>397</v>
      </c>
      <c r="C27" s="397" t="s">
        <v>195</v>
      </c>
      <c r="D27" s="303">
        <v>13200000</v>
      </c>
      <c r="E27" s="303">
        <v>13200000</v>
      </c>
      <c r="F27" s="303">
        <v>145200000</v>
      </c>
      <c r="G27" s="222"/>
      <c r="H27" s="223"/>
      <c r="I27" s="223"/>
      <c r="J27" s="346"/>
      <c r="K27" s="346"/>
      <c r="L27" s="346"/>
      <c r="M27" s="346"/>
      <c r="N27" s="346"/>
      <c r="O27" s="346"/>
      <c r="P27" s="346"/>
    </row>
    <row r="28" spans="1:20" s="224" customFormat="1" ht="26.4">
      <c r="A28" s="421">
        <v>4</v>
      </c>
      <c r="B28" s="397" t="s">
        <v>517</v>
      </c>
      <c r="C28" s="397"/>
      <c r="D28" s="304"/>
      <c r="E28" s="304"/>
      <c r="F28" s="304"/>
      <c r="G28" s="222"/>
      <c r="H28" s="223"/>
      <c r="I28" s="223"/>
      <c r="J28" s="346"/>
      <c r="K28" s="346"/>
      <c r="L28" s="346"/>
      <c r="M28" s="346"/>
      <c r="N28" s="346"/>
      <c r="O28" s="346"/>
      <c r="P28" s="346"/>
    </row>
    <row r="29" spans="1:20" s="224" customFormat="1" ht="26.4">
      <c r="A29" s="421">
        <v>5</v>
      </c>
      <c r="B29" s="397" t="s">
        <v>518</v>
      </c>
      <c r="C29" s="397"/>
      <c r="D29" s="304"/>
      <c r="E29" s="304"/>
      <c r="F29" s="304"/>
      <c r="G29" s="222"/>
      <c r="H29" s="223"/>
      <c r="I29" s="223"/>
      <c r="J29" s="346"/>
      <c r="K29" s="346"/>
      <c r="L29" s="346"/>
      <c r="M29" s="346"/>
      <c r="N29" s="346"/>
      <c r="O29" s="346"/>
      <c r="P29" s="346"/>
    </row>
    <row r="30" spans="1:20" s="224" customFormat="1" ht="26.4">
      <c r="A30" s="421">
        <v>6</v>
      </c>
      <c r="B30" s="397" t="s">
        <v>398</v>
      </c>
      <c r="C30" s="397" t="s">
        <v>127</v>
      </c>
      <c r="D30" s="303">
        <v>7781726</v>
      </c>
      <c r="E30" s="303">
        <v>8041117</v>
      </c>
      <c r="F30" s="303">
        <v>87414703</v>
      </c>
      <c r="G30" s="222"/>
      <c r="H30" s="223"/>
      <c r="I30" s="223"/>
      <c r="J30" s="346"/>
      <c r="K30" s="346"/>
      <c r="L30" s="346"/>
      <c r="M30" s="346"/>
      <c r="N30" s="346"/>
      <c r="O30" s="346"/>
      <c r="P30" s="346"/>
    </row>
    <row r="31" spans="1:20" s="224" customFormat="1" ht="66">
      <c r="A31" s="421">
        <v>7</v>
      </c>
      <c r="B31" s="397" t="s">
        <v>399</v>
      </c>
      <c r="C31" s="397" t="s">
        <v>128</v>
      </c>
      <c r="D31" s="303">
        <v>15000000</v>
      </c>
      <c r="E31" s="303">
        <v>15000000</v>
      </c>
      <c r="F31" s="303">
        <v>165000000</v>
      </c>
      <c r="G31" s="222"/>
      <c r="H31" s="223"/>
      <c r="I31" s="223"/>
      <c r="J31" s="346"/>
      <c r="K31" s="346"/>
      <c r="L31" s="346"/>
      <c r="M31" s="346"/>
      <c r="N31" s="346"/>
      <c r="O31" s="346"/>
      <c r="P31" s="346"/>
    </row>
    <row r="32" spans="1:20" s="224" customFormat="1" ht="138.75" customHeight="1">
      <c r="A32" s="421">
        <v>8</v>
      </c>
      <c r="B32" s="423" t="s">
        <v>400</v>
      </c>
      <c r="C32" s="397" t="s">
        <v>129</v>
      </c>
      <c r="D32" s="303"/>
      <c r="E32" s="305"/>
      <c r="F32" s="303">
        <v>49188946</v>
      </c>
      <c r="G32" s="222"/>
      <c r="H32" s="223"/>
      <c r="I32" s="223"/>
      <c r="J32" s="346"/>
      <c r="K32" s="346"/>
      <c r="L32" s="346"/>
      <c r="M32" s="346"/>
      <c r="N32" s="346"/>
      <c r="O32" s="346"/>
      <c r="P32" s="346"/>
    </row>
    <row r="33" spans="1:20" s="224" customFormat="1" ht="52.8">
      <c r="A33" s="421">
        <v>9</v>
      </c>
      <c r="B33" s="397" t="s">
        <v>401</v>
      </c>
      <c r="C33" s="397" t="s">
        <v>130</v>
      </c>
      <c r="D33" s="303">
        <v>81297520</v>
      </c>
      <c r="E33" s="303">
        <v>101081736</v>
      </c>
      <c r="F33" s="303">
        <v>1974803198</v>
      </c>
      <c r="G33" s="222"/>
      <c r="H33" s="223"/>
      <c r="I33" s="223"/>
      <c r="J33" s="346"/>
      <c r="K33" s="346"/>
      <c r="L33" s="346"/>
      <c r="M33" s="346"/>
      <c r="N33" s="346"/>
      <c r="O33" s="346"/>
      <c r="P33" s="346"/>
    </row>
    <row r="34" spans="1:20" s="224" customFormat="1" ht="26.4">
      <c r="A34" s="421"/>
      <c r="B34" s="397" t="s">
        <v>277</v>
      </c>
      <c r="C34" s="397" t="s">
        <v>279</v>
      </c>
      <c r="D34" s="303">
        <v>65365724</v>
      </c>
      <c r="E34" s="303">
        <v>73259679</v>
      </c>
      <c r="F34" s="303">
        <v>1590393238</v>
      </c>
      <c r="G34" s="222"/>
      <c r="H34" s="223"/>
      <c r="I34" s="223"/>
      <c r="J34" s="346"/>
      <c r="K34" s="346"/>
      <c r="L34" s="346"/>
      <c r="M34" s="346"/>
      <c r="N34" s="346"/>
      <c r="O34" s="346"/>
      <c r="P34" s="346"/>
    </row>
    <row r="35" spans="1:20" s="224" customFormat="1" ht="26.4">
      <c r="A35" s="421"/>
      <c r="B35" s="397" t="s">
        <v>278</v>
      </c>
      <c r="C35" s="397" t="s">
        <v>280</v>
      </c>
      <c r="D35" s="303">
        <v>15931796</v>
      </c>
      <c r="E35" s="303">
        <v>27822057</v>
      </c>
      <c r="F35" s="303">
        <v>384409960</v>
      </c>
      <c r="G35" s="222"/>
      <c r="H35" s="223"/>
      <c r="I35" s="223"/>
      <c r="J35" s="346"/>
      <c r="K35" s="346"/>
      <c r="L35" s="346"/>
      <c r="M35" s="346"/>
      <c r="N35" s="346"/>
      <c r="O35" s="346"/>
      <c r="P35" s="346"/>
    </row>
    <row r="36" spans="1:20" s="224" customFormat="1" ht="26.4">
      <c r="A36" s="421"/>
      <c r="B36" s="397" t="s">
        <v>434</v>
      </c>
      <c r="C36" s="397" t="s">
        <v>435</v>
      </c>
      <c r="D36" s="304"/>
      <c r="E36" s="304"/>
      <c r="F36" s="304"/>
      <c r="G36" s="222"/>
      <c r="H36" s="223"/>
      <c r="I36" s="223"/>
      <c r="J36" s="346"/>
      <c r="K36" s="346"/>
      <c r="L36" s="346"/>
      <c r="M36" s="346"/>
      <c r="N36" s="346"/>
      <c r="O36" s="346"/>
      <c r="P36" s="346"/>
    </row>
    <row r="37" spans="1:20" s="224" customFormat="1" ht="26.4">
      <c r="A37" s="421">
        <v>10</v>
      </c>
      <c r="B37" s="397" t="s">
        <v>402</v>
      </c>
      <c r="C37" s="397" t="s">
        <v>131</v>
      </c>
      <c r="D37" s="305">
        <v>114400</v>
      </c>
      <c r="E37" s="305">
        <v>94409</v>
      </c>
      <c r="F37" s="303">
        <v>750124</v>
      </c>
      <c r="G37" s="222"/>
      <c r="H37" s="223"/>
      <c r="I37" s="223"/>
      <c r="J37" s="346"/>
      <c r="K37" s="346"/>
      <c r="L37" s="346"/>
      <c r="M37" s="346"/>
      <c r="N37" s="346"/>
      <c r="O37" s="346"/>
      <c r="P37" s="346"/>
    </row>
    <row r="38" spans="1:20" s="224" customFormat="1" ht="26.4">
      <c r="A38" s="421"/>
      <c r="B38" s="397" t="s">
        <v>281</v>
      </c>
      <c r="C38" s="397" t="s">
        <v>132</v>
      </c>
      <c r="D38" s="303">
        <v>114400</v>
      </c>
      <c r="E38" s="305">
        <v>94409</v>
      </c>
      <c r="F38" s="303">
        <v>750124</v>
      </c>
      <c r="G38" s="222"/>
      <c r="H38" s="223"/>
      <c r="I38" s="223"/>
      <c r="J38" s="346"/>
      <c r="K38" s="346"/>
      <c r="L38" s="346"/>
      <c r="M38" s="346"/>
      <c r="N38" s="346"/>
      <c r="O38" s="346"/>
      <c r="P38" s="346"/>
    </row>
    <row r="39" spans="1:20" s="224" customFormat="1" ht="26.4">
      <c r="A39" s="421"/>
      <c r="B39" s="397" t="s">
        <v>403</v>
      </c>
      <c r="C39" s="397" t="s">
        <v>196</v>
      </c>
      <c r="D39" s="303"/>
      <c r="E39" s="303"/>
      <c r="F39" s="303"/>
      <c r="G39" s="222"/>
      <c r="H39" s="223"/>
      <c r="I39" s="223"/>
      <c r="J39" s="346"/>
      <c r="K39" s="346"/>
      <c r="L39" s="346"/>
      <c r="M39" s="346"/>
      <c r="N39" s="346"/>
      <c r="O39" s="346"/>
      <c r="P39" s="346"/>
    </row>
    <row r="40" spans="1:20" s="224" customFormat="1" ht="26.4">
      <c r="A40" s="421"/>
      <c r="B40" s="397" t="s">
        <v>282</v>
      </c>
      <c r="C40" s="397" t="s">
        <v>191</v>
      </c>
      <c r="D40" s="304"/>
      <c r="E40" s="304"/>
      <c r="F40" s="304"/>
      <c r="G40" s="222"/>
      <c r="H40" s="223"/>
      <c r="I40" s="223"/>
      <c r="J40" s="346"/>
      <c r="K40" s="346"/>
      <c r="L40" s="346"/>
      <c r="M40" s="346"/>
      <c r="N40" s="346"/>
      <c r="O40" s="346"/>
      <c r="P40" s="346"/>
    </row>
    <row r="41" spans="1:20" s="224" customFormat="1" ht="26.4">
      <c r="A41" s="421" t="s">
        <v>133</v>
      </c>
      <c r="B41" s="396" t="s">
        <v>404</v>
      </c>
      <c r="C41" s="397" t="s">
        <v>134</v>
      </c>
      <c r="D41" s="311">
        <v>-142632370</v>
      </c>
      <c r="E41" s="306">
        <v>-421201660</v>
      </c>
      <c r="F41" s="306">
        <v>-1114415391</v>
      </c>
      <c r="G41" s="222"/>
      <c r="H41" s="223"/>
      <c r="I41" s="223"/>
      <c r="J41" s="346"/>
      <c r="K41" s="346"/>
      <c r="L41" s="346"/>
      <c r="M41" s="346"/>
      <c r="N41" s="346"/>
      <c r="O41" s="346"/>
      <c r="P41" s="346"/>
    </row>
    <row r="42" spans="1:20" s="224" customFormat="1" ht="26.4">
      <c r="A42" s="421" t="s">
        <v>135</v>
      </c>
      <c r="B42" s="396" t="s">
        <v>405</v>
      </c>
      <c r="C42" s="397" t="s">
        <v>136</v>
      </c>
      <c r="D42" s="306">
        <v>-6579220650</v>
      </c>
      <c r="E42" s="306">
        <v>-6629543050</v>
      </c>
      <c r="F42" s="306">
        <v>3087052700</v>
      </c>
      <c r="G42" s="222"/>
      <c r="H42" s="223"/>
      <c r="I42" s="223"/>
      <c r="J42" s="346"/>
      <c r="K42" s="346"/>
      <c r="L42" s="346"/>
      <c r="M42" s="346"/>
      <c r="N42" s="346"/>
      <c r="O42" s="346"/>
      <c r="P42" s="346"/>
    </row>
    <row r="43" spans="1:20" s="224" customFormat="1" ht="52.8">
      <c r="A43" s="421">
        <v>1</v>
      </c>
      <c r="B43" s="397" t="s">
        <v>519</v>
      </c>
      <c r="C43" s="397" t="s">
        <v>137</v>
      </c>
      <c r="D43" s="312">
        <v>-678065746</v>
      </c>
      <c r="E43" s="305">
        <v>4579944762</v>
      </c>
      <c r="F43" s="307">
        <v>6067500124</v>
      </c>
      <c r="G43" s="222"/>
      <c r="H43" s="223"/>
      <c r="I43" s="223"/>
      <c r="J43" s="346"/>
      <c r="K43" s="346"/>
      <c r="L43" s="346"/>
      <c r="M43" s="346"/>
      <c r="N43" s="346"/>
      <c r="O43" s="346"/>
      <c r="P43" s="346"/>
    </row>
    <row r="44" spans="1:20" s="224" customFormat="1" ht="26.4">
      <c r="A44" s="421">
        <v>2</v>
      </c>
      <c r="B44" s="397" t="s">
        <v>407</v>
      </c>
      <c r="C44" s="397" t="s">
        <v>138</v>
      </c>
      <c r="D44" s="305">
        <v>-5901154904</v>
      </c>
      <c r="E44" s="305">
        <v>-11209487812</v>
      </c>
      <c r="F44" s="305">
        <v>-2980447424</v>
      </c>
      <c r="G44" s="222"/>
      <c r="H44" s="223"/>
      <c r="I44" s="223"/>
      <c r="J44" s="346"/>
      <c r="K44" s="346"/>
      <c r="L44" s="346"/>
      <c r="M44" s="346"/>
      <c r="N44" s="346"/>
      <c r="O44" s="346"/>
      <c r="P44" s="346"/>
    </row>
    <row r="45" spans="1:20" s="224" customFormat="1" ht="52.8">
      <c r="A45" s="421" t="s">
        <v>139</v>
      </c>
      <c r="B45" s="396" t="s">
        <v>408</v>
      </c>
      <c r="C45" s="397" t="s">
        <v>140</v>
      </c>
      <c r="D45" s="306">
        <v>-6721853020</v>
      </c>
      <c r="E45" s="306">
        <v>-7050744710</v>
      </c>
      <c r="F45" s="306">
        <v>1972637309</v>
      </c>
      <c r="G45" s="222"/>
      <c r="H45" s="223"/>
      <c r="I45" s="223"/>
      <c r="J45" s="346"/>
      <c r="K45" s="346"/>
      <c r="L45" s="346"/>
      <c r="M45" s="346"/>
      <c r="N45" s="346"/>
      <c r="O45" s="346"/>
      <c r="P45" s="346"/>
    </row>
    <row r="46" spans="1:20" s="224" customFormat="1" ht="26.4">
      <c r="A46" s="421" t="s">
        <v>67</v>
      </c>
      <c r="B46" s="396" t="s">
        <v>409</v>
      </c>
      <c r="C46" s="397" t="s">
        <v>141</v>
      </c>
      <c r="D46" s="306">
        <v>228872089999</v>
      </c>
      <c r="E46" s="306">
        <v>259211983845</v>
      </c>
      <c r="F46" s="306">
        <v>79035385746</v>
      </c>
      <c r="G46" s="222"/>
      <c r="H46" s="223"/>
      <c r="I46" s="223"/>
      <c r="J46" s="346"/>
      <c r="K46" s="346"/>
      <c r="L46" s="346"/>
      <c r="M46" s="346"/>
      <c r="N46" s="346"/>
      <c r="O46" s="346"/>
      <c r="P46" s="346"/>
    </row>
    <row r="47" spans="1:20" s="224" customFormat="1" ht="39.6">
      <c r="A47" s="421" t="s">
        <v>142</v>
      </c>
      <c r="B47" s="396" t="s">
        <v>410</v>
      </c>
      <c r="C47" s="397" t="s">
        <v>143</v>
      </c>
      <c r="D47" s="306">
        <v>-1828176289</v>
      </c>
      <c r="E47" s="306">
        <v>-30339893846</v>
      </c>
      <c r="F47" s="306">
        <v>148008527964</v>
      </c>
      <c r="G47" s="222"/>
      <c r="H47" s="223"/>
      <c r="I47" s="223"/>
      <c r="J47" s="346"/>
      <c r="K47" s="346"/>
      <c r="L47" s="346"/>
      <c r="M47" s="346"/>
      <c r="N47" s="346"/>
      <c r="O47" s="346"/>
      <c r="P47" s="346"/>
      <c r="Q47" s="285"/>
      <c r="R47" s="285"/>
      <c r="S47" s="285"/>
      <c r="T47" s="285"/>
    </row>
    <row r="48" spans="1:20" s="224" customFormat="1" ht="52.8">
      <c r="A48" s="421">
        <v>1</v>
      </c>
      <c r="B48" s="397" t="s">
        <v>411</v>
      </c>
      <c r="C48" s="397" t="s">
        <v>283</v>
      </c>
      <c r="D48" s="305">
        <v>-6721853020</v>
      </c>
      <c r="E48" s="305">
        <v>-7050744710</v>
      </c>
      <c r="F48" s="305">
        <v>1972637309</v>
      </c>
      <c r="G48" s="222"/>
      <c r="H48" s="223"/>
      <c r="I48" s="223"/>
      <c r="J48" s="346"/>
      <c r="K48" s="346"/>
      <c r="L48" s="346"/>
      <c r="M48" s="346"/>
      <c r="N48" s="346"/>
      <c r="O48" s="346"/>
      <c r="P48" s="346"/>
    </row>
    <row r="49" spans="1:16" s="224" customFormat="1" ht="52.8">
      <c r="A49" s="421">
        <v>2</v>
      </c>
      <c r="B49" s="397" t="s">
        <v>520</v>
      </c>
      <c r="C49" s="397" t="s">
        <v>284</v>
      </c>
      <c r="D49" s="304"/>
      <c r="E49" s="304"/>
      <c r="F49" s="304"/>
      <c r="G49" s="222"/>
      <c r="H49" s="223"/>
      <c r="I49" s="223"/>
      <c r="J49" s="346"/>
      <c r="K49" s="346"/>
      <c r="L49" s="346"/>
      <c r="M49" s="346"/>
      <c r="N49" s="346"/>
      <c r="O49" s="346"/>
      <c r="P49" s="346"/>
    </row>
    <row r="50" spans="1:16" s="224" customFormat="1" ht="52.8">
      <c r="A50" s="421">
        <v>3</v>
      </c>
      <c r="B50" s="397" t="s">
        <v>583</v>
      </c>
      <c r="C50" s="397" t="s">
        <v>144</v>
      </c>
      <c r="D50" s="305">
        <v>4893676731</v>
      </c>
      <c r="E50" s="307">
        <v>-23289149136</v>
      </c>
      <c r="F50" s="307">
        <v>146035890655</v>
      </c>
      <c r="G50" s="222"/>
      <c r="H50" s="223"/>
      <c r="I50" s="223"/>
      <c r="J50" s="346"/>
      <c r="K50" s="346"/>
      <c r="L50" s="346"/>
      <c r="M50" s="346"/>
      <c r="N50" s="346"/>
      <c r="O50" s="346"/>
      <c r="P50" s="346"/>
    </row>
    <row r="51" spans="1:16" s="224" customFormat="1" ht="26.4">
      <c r="A51" s="421" t="s">
        <v>145</v>
      </c>
      <c r="B51" s="396" t="s">
        <v>412</v>
      </c>
      <c r="C51" s="397" t="s">
        <v>146</v>
      </c>
      <c r="D51" s="304">
        <v>227043913710</v>
      </c>
      <c r="E51" s="304">
        <v>228872089999</v>
      </c>
      <c r="F51" s="304">
        <v>227043913710</v>
      </c>
      <c r="G51" s="222"/>
      <c r="H51" s="223"/>
      <c r="I51" s="223"/>
      <c r="J51" s="346"/>
      <c r="K51" s="346"/>
      <c r="L51" s="346"/>
      <c r="M51" s="346"/>
      <c r="N51" s="346"/>
      <c r="O51" s="346"/>
      <c r="P51" s="346"/>
    </row>
    <row r="52" spans="1:16" s="224" customFormat="1" ht="39.6">
      <c r="A52" s="421" t="s">
        <v>255</v>
      </c>
      <c r="B52" s="396" t="s">
        <v>413</v>
      </c>
      <c r="C52" s="397" t="s">
        <v>256</v>
      </c>
      <c r="D52" s="304"/>
      <c r="E52" s="304"/>
      <c r="F52" s="303"/>
      <c r="G52" s="222"/>
      <c r="H52" s="223"/>
      <c r="I52" s="223"/>
      <c r="J52" s="346"/>
      <c r="K52" s="346"/>
      <c r="L52" s="346"/>
      <c r="M52" s="346"/>
      <c r="N52" s="346"/>
      <c r="O52" s="346"/>
      <c r="P52" s="346"/>
    </row>
    <row r="53" spans="1:16" s="224" customFormat="1" ht="39.6">
      <c r="A53" s="421"/>
      <c r="B53" s="397" t="s">
        <v>414</v>
      </c>
      <c r="C53" s="397" t="s">
        <v>257</v>
      </c>
      <c r="D53" s="304"/>
      <c r="E53" s="424"/>
      <c r="F53" s="303"/>
      <c r="G53" s="222"/>
      <c r="H53" s="223"/>
      <c r="I53" s="223"/>
      <c r="J53" s="346"/>
      <c r="K53" s="346"/>
      <c r="L53" s="346"/>
      <c r="M53" s="346"/>
      <c r="N53" s="346"/>
      <c r="O53" s="346"/>
      <c r="P53" s="346"/>
    </row>
    <row r="54" spans="1:16">
      <c r="A54" s="217"/>
      <c r="B54" s="217"/>
      <c r="C54" s="250"/>
      <c r="D54" s="250"/>
      <c r="E54" s="286"/>
      <c r="F54" s="218"/>
    </row>
    <row r="55" spans="1:16" s="217" customFormat="1">
      <c r="A55" s="255" t="s">
        <v>626</v>
      </c>
      <c r="C55" s="250"/>
      <c r="D55" s="246" t="s">
        <v>627</v>
      </c>
      <c r="E55" s="251"/>
      <c r="F55" s="218"/>
      <c r="G55" s="223"/>
      <c r="H55" s="223"/>
      <c r="I55" s="223"/>
      <c r="J55" s="346"/>
      <c r="K55" s="346"/>
      <c r="L55" s="346"/>
      <c r="M55" s="346"/>
      <c r="N55" s="346"/>
      <c r="O55" s="346"/>
      <c r="P55" s="346"/>
    </row>
    <row r="56" spans="1:16" s="217" customFormat="1">
      <c r="A56" s="252" t="s">
        <v>176</v>
      </c>
      <c r="C56" s="250"/>
      <c r="D56" s="253" t="s">
        <v>177</v>
      </c>
      <c r="E56" s="253"/>
      <c r="F56" s="218"/>
      <c r="G56" s="223"/>
      <c r="H56" s="223"/>
      <c r="I56" s="223"/>
      <c r="J56" s="346"/>
      <c r="K56" s="346"/>
      <c r="L56" s="346"/>
      <c r="M56" s="346"/>
      <c r="N56" s="346"/>
      <c r="O56" s="346"/>
      <c r="P56" s="346"/>
    </row>
    <row r="57" spans="1:16" s="217" customFormat="1">
      <c r="C57" s="250"/>
      <c r="D57" s="250"/>
      <c r="E57" s="250"/>
      <c r="F57" s="218"/>
      <c r="G57" s="223"/>
      <c r="H57" s="223"/>
      <c r="I57" s="223"/>
      <c r="J57" s="346"/>
      <c r="K57" s="346"/>
      <c r="L57" s="346"/>
      <c r="M57" s="346"/>
      <c r="N57" s="346"/>
      <c r="O57" s="346"/>
      <c r="P57" s="346"/>
    </row>
    <row r="58" spans="1:16" s="217" customFormat="1">
      <c r="C58" s="250"/>
      <c r="D58" s="250"/>
      <c r="E58" s="250"/>
      <c r="F58" s="218"/>
      <c r="G58" s="223"/>
      <c r="H58" s="223"/>
      <c r="I58" s="223"/>
      <c r="J58" s="346"/>
      <c r="K58" s="346"/>
      <c r="L58" s="346"/>
      <c r="M58" s="346"/>
      <c r="N58" s="346"/>
      <c r="O58" s="346"/>
      <c r="P58" s="346"/>
    </row>
    <row r="59" spans="1:16" s="217" customFormat="1">
      <c r="C59" s="250"/>
      <c r="D59" s="250"/>
      <c r="E59" s="250"/>
      <c r="F59" s="218"/>
      <c r="G59" s="223"/>
      <c r="H59" s="223"/>
      <c r="I59" s="223"/>
      <c r="J59" s="346"/>
      <c r="K59" s="346"/>
      <c r="L59" s="346"/>
      <c r="M59" s="346"/>
      <c r="N59" s="346"/>
      <c r="O59" s="346"/>
      <c r="P59" s="346"/>
    </row>
    <row r="60" spans="1:16" s="217" customFormat="1">
      <c r="C60" s="250"/>
      <c r="D60" s="250"/>
      <c r="E60" s="250"/>
      <c r="F60" s="218"/>
      <c r="G60" s="223"/>
      <c r="H60" s="223"/>
      <c r="I60" s="223"/>
      <c r="J60" s="346"/>
      <c r="K60" s="346"/>
      <c r="L60" s="346"/>
      <c r="M60" s="346"/>
      <c r="N60" s="346"/>
      <c r="O60" s="346"/>
      <c r="P60" s="346"/>
    </row>
    <row r="61" spans="1:16" s="217" customFormat="1">
      <c r="C61" s="250"/>
      <c r="D61" s="250"/>
      <c r="E61" s="250"/>
      <c r="F61" s="218"/>
      <c r="G61" s="223"/>
      <c r="H61" s="223"/>
      <c r="I61" s="223"/>
      <c r="J61" s="346"/>
      <c r="K61" s="346"/>
      <c r="L61" s="346"/>
      <c r="M61" s="346"/>
      <c r="N61" s="346"/>
      <c r="O61" s="346"/>
      <c r="P61" s="346"/>
    </row>
    <row r="62" spans="1:16" s="217" customFormat="1">
      <c r="C62" s="250"/>
      <c r="D62" s="250"/>
      <c r="E62" s="250"/>
      <c r="F62" s="218"/>
      <c r="G62" s="223"/>
      <c r="H62" s="223"/>
      <c r="I62" s="223"/>
      <c r="J62" s="346"/>
      <c r="K62" s="346"/>
      <c r="L62" s="346"/>
      <c r="M62" s="346"/>
      <c r="N62" s="346"/>
      <c r="O62" s="346"/>
      <c r="P62" s="346"/>
    </row>
    <row r="63" spans="1:16" s="217" customFormat="1">
      <c r="A63" s="254"/>
      <c r="B63" s="254"/>
      <c r="C63" s="250"/>
      <c r="D63" s="231"/>
      <c r="E63" s="231"/>
      <c r="F63" s="218"/>
      <c r="G63" s="223"/>
      <c r="H63" s="223"/>
      <c r="I63" s="223"/>
      <c r="J63" s="346"/>
      <c r="K63" s="346"/>
      <c r="L63" s="346"/>
      <c r="M63" s="346"/>
      <c r="N63" s="346"/>
      <c r="O63" s="346"/>
      <c r="P63" s="346"/>
    </row>
    <row r="64" spans="1:16" s="217" customFormat="1">
      <c r="A64" s="255" t="s">
        <v>236</v>
      </c>
      <c r="C64" s="250"/>
      <c r="D64" s="251" t="s">
        <v>445</v>
      </c>
      <c r="E64" s="251"/>
      <c r="F64" s="218"/>
      <c r="G64" s="223"/>
      <c r="H64" s="223"/>
      <c r="I64" s="223"/>
      <c r="J64" s="346"/>
      <c r="K64" s="346"/>
      <c r="L64" s="346"/>
      <c r="M64" s="346"/>
      <c r="N64" s="346"/>
      <c r="O64" s="346"/>
      <c r="P64" s="346"/>
    </row>
    <row r="65" spans="1:16" s="217" customFormat="1">
      <c r="A65" s="255" t="s">
        <v>592</v>
      </c>
      <c r="C65" s="250"/>
      <c r="D65" s="251"/>
      <c r="E65" s="251"/>
      <c r="F65" s="218"/>
      <c r="G65" s="223"/>
      <c r="H65" s="223"/>
      <c r="I65" s="223"/>
      <c r="J65" s="346"/>
      <c r="K65" s="346"/>
      <c r="L65" s="346"/>
      <c r="M65" s="346"/>
      <c r="N65" s="346"/>
      <c r="O65" s="346"/>
      <c r="P65" s="346"/>
    </row>
    <row r="66" spans="1:16" s="217" customFormat="1">
      <c r="A66" s="217" t="s">
        <v>237</v>
      </c>
      <c r="C66" s="250"/>
      <c r="D66" s="250"/>
      <c r="E66" s="250"/>
      <c r="F66" s="218"/>
      <c r="G66" s="223"/>
      <c r="H66" s="223"/>
      <c r="I66" s="223"/>
      <c r="J66" s="346"/>
      <c r="K66" s="346"/>
      <c r="L66" s="346"/>
      <c r="M66" s="346"/>
      <c r="N66" s="346"/>
      <c r="O66" s="346"/>
      <c r="P66" s="346"/>
    </row>
    <row r="67" spans="1:16">
      <c r="A67" s="217"/>
      <c r="B67" s="217"/>
      <c r="C67" s="250"/>
      <c r="D67" s="250"/>
      <c r="E67" s="286"/>
      <c r="F67" s="218"/>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6" fitToHeight="2" orientation="portrait"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6"/>
  <sheetViews>
    <sheetView view="pageBreakPreview" topLeftCell="A64" zoomScaleNormal="100" zoomScaleSheetLayoutView="100" workbookViewId="0">
      <selection activeCell="C8" sqref="C8:F8"/>
    </sheetView>
  </sheetViews>
  <sheetFormatPr defaultColWidth="9.109375" defaultRowHeight="13.2"/>
  <cols>
    <col min="1" max="1" width="6" style="276" customWidth="1"/>
    <col min="2" max="2" width="33.6640625" style="228" customWidth="1"/>
    <col min="3" max="3" width="12.33203125" style="228" customWidth="1"/>
    <col min="4" max="4" width="14.88671875" style="228" customWidth="1"/>
    <col min="5" max="5" width="20" style="228" customWidth="1"/>
    <col min="6" max="6" width="27" style="228" customWidth="1"/>
    <col min="7" max="7" width="18.44140625" style="228" customWidth="1"/>
    <col min="8" max="8" width="2.5546875" style="228" customWidth="1"/>
    <col min="9" max="9" width="14.33203125" style="214" customWidth="1"/>
    <col min="10" max="11" width="15" style="214" bestFit="1" customWidth="1"/>
    <col min="12" max="12" width="13.33203125" style="214" bestFit="1" customWidth="1"/>
    <col min="13" max="13" width="19.5546875" style="214" bestFit="1" customWidth="1"/>
    <col min="14" max="14" width="7.5546875" style="214" customWidth="1"/>
    <col min="15" max="15" width="14.88671875" style="214" bestFit="1" customWidth="1"/>
    <col min="16" max="16" width="8.6640625" style="214"/>
    <col min="17" max="18" width="9.109375" style="214"/>
    <col min="19" max="16384" width="9.109375" style="228"/>
  </cols>
  <sheetData>
    <row r="1" spans="1:18" ht="25.5" customHeight="1">
      <c r="A1" s="440" t="s">
        <v>507</v>
      </c>
      <c r="B1" s="440"/>
      <c r="C1" s="440"/>
      <c r="D1" s="440"/>
      <c r="E1" s="440"/>
      <c r="F1" s="440"/>
      <c r="G1" s="440"/>
      <c r="H1" s="318"/>
    </row>
    <row r="2" spans="1:18" ht="29.25" customHeight="1">
      <c r="A2" s="460" t="s">
        <v>508</v>
      </c>
      <c r="B2" s="460"/>
      <c r="C2" s="460"/>
      <c r="D2" s="460"/>
      <c r="E2" s="460"/>
      <c r="F2" s="460"/>
      <c r="G2" s="460"/>
      <c r="H2" s="320"/>
    </row>
    <row r="3" spans="1:18">
      <c r="A3" s="442" t="s">
        <v>261</v>
      </c>
      <c r="B3" s="442"/>
      <c r="C3" s="442"/>
      <c r="D3" s="442"/>
      <c r="E3" s="442"/>
      <c r="F3" s="442"/>
      <c r="G3" s="442"/>
      <c r="H3" s="319"/>
    </row>
    <row r="4" spans="1:18">
      <c r="A4" s="442"/>
      <c r="B4" s="442"/>
      <c r="C4" s="442"/>
      <c r="D4" s="442"/>
      <c r="E4" s="442"/>
      <c r="F4" s="442"/>
      <c r="G4" s="442"/>
      <c r="H4" s="319"/>
    </row>
    <row r="5" spans="1:18">
      <c r="A5" s="461" t="str">
        <f>'ngay thang'!B12</f>
        <v>Tại ngày 30 tháng 11 năm 2024/ As at 30 Nov 2024</v>
      </c>
      <c r="B5" s="461"/>
      <c r="C5" s="461"/>
      <c r="D5" s="461"/>
      <c r="E5" s="461"/>
      <c r="F5" s="461"/>
      <c r="G5" s="461"/>
      <c r="H5" s="321"/>
    </row>
    <row r="6" spans="1:18">
      <c r="A6" s="321"/>
      <c r="B6" s="321"/>
      <c r="C6" s="321"/>
      <c r="D6" s="321"/>
      <c r="E6" s="321"/>
      <c r="F6" s="214"/>
      <c r="G6" s="214"/>
      <c r="H6" s="214"/>
    </row>
    <row r="7" spans="1:18" ht="31.5" customHeight="1">
      <c r="A7" s="439" t="s">
        <v>610</v>
      </c>
      <c r="B7" s="439"/>
      <c r="C7" s="439" t="s">
        <v>611</v>
      </c>
      <c r="D7" s="439"/>
      <c r="E7" s="439"/>
      <c r="F7" s="439"/>
      <c r="G7" s="214"/>
      <c r="H7" s="214"/>
    </row>
    <row r="8" spans="1:18" ht="29.25" customHeight="1">
      <c r="A8" s="439" t="s">
        <v>606</v>
      </c>
      <c r="B8" s="439"/>
      <c r="C8" s="439" t="s">
        <v>607</v>
      </c>
      <c r="D8" s="439"/>
      <c r="E8" s="439"/>
      <c r="F8" s="439"/>
      <c r="G8" s="238"/>
      <c r="H8" s="258"/>
    </row>
    <row r="9" spans="1:18" ht="29.25" customHeight="1">
      <c r="A9" s="438" t="s">
        <v>608</v>
      </c>
      <c r="B9" s="438"/>
      <c r="C9" s="438" t="s">
        <v>609</v>
      </c>
      <c r="D9" s="438"/>
      <c r="E9" s="438"/>
      <c r="F9" s="438"/>
      <c r="G9" s="239"/>
      <c r="H9" s="258"/>
    </row>
    <row r="10" spans="1:18" ht="29.25" customHeight="1">
      <c r="A10" s="438" t="s">
        <v>612</v>
      </c>
      <c r="B10" s="438"/>
      <c r="C10" s="438" t="str">
        <f>'ngay thang'!B14</f>
        <v>Ngày 04 tháng 12 năm 2024
04 Dec 2024</v>
      </c>
      <c r="D10" s="438"/>
      <c r="E10" s="438"/>
      <c r="F10" s="438"/>
      <c r="G10" s="239"/>
      <c r="H10" s="316"/>
    </row>
    <row r="11" spans="1:18" ht="23.25" customHeight="1">
      <c r="A11" s="316"/>
      <c r="B11" s="316"/>
      <c r="C11" s="316"/>
      <c r="D11" s="316"/>
      <c r="E11" s="316"/>
      <c r="F11" s="316"/>
      <c r="G11" s="239"/>
      <c r="H11" s="316"/>
    </row>
    <row r="12" spans="1:18" s="260" customFormat="1" ht="18.75" customHeight="1">
      <c r="A12" s="259" t="s">
        <v>264</v>
      </c>
      <c r="I12" s="214"/>
      <c r="J12" s="214"/>
      <c r="K12" s="214"/>
      <c r="L12" s="214"/>
      <c r="M12" s="214"/>
      <c r="N12" s="214"/>
      <c r="O12" s="214"/>
      <c r="P12" s="214"/>
      <c r="Q12" s="214"/>
      <c r="R12" s="214"/>
    </row>
    <row r="13" spans="1:18" ht="63" customHeight="1">
      <c r="A13" s="232" t="s">
        <v>200</v>
      </c>
      <c r="B13" s="232" t="s">
        <v>201</v>
      </c>
      <c r="C13" s="232" t="s">
        <v>199</v>
      </c>
      <c r="D13" s="232" t="s">
        <v>230</v>
      </c>
      <c r="E13" s="232" t="s">
        <v>202</v>
      </c>
      <c r="F13" s="232" t="s">
        <v>203</v>
      </c>
      <c r="G13" s="261" t="s">
        <v>204</v>
      </c>
      <c r="H13" s="262"/>
    </row>
    <row r="14" spans="1:18" ht="63" customHeight="1">
      <c r="A14" s="232" t="s">
        <v>46</v>
      </c>
      <c r="B14" s="263" t="s">
        <v>521</v>
      </c>
      <c r="C14" s="232"/>
      <c r="D14" s="232"/>
      <c r="E14" s="232"/>
      <c r="F14" s="232"/>
      <c r="G14" s="261"/>
      <c r="H14" s="262"/>
    </row>
    <row r="15" spans="1:18" s="245" customFormat="1" ht="52.8">
      <c r="A15" s="264" t="s">
        <v>56</v>
      </c>
      <c r="B15" s="264" t="s">
        <v>522</v>
      </c>
      <c r="C15" s="264">
        <v>2246</v>
      </c>
      <c r="D15" s="265"/>
      <c r="E15" s="265"/>
      <c r="F15" s="265"/>
      <c r="G15" s="266"/>
      <c r="I15" s="214"/>
      <c r="J15" s="214"/>
      <c r="K15" s="214"/>
      <c r="L15" s="214"/>
      <c r="M15" s="214"/>
      <c r="N15" s="214"/>
      <c r="O15" s="214"/>
      <c r="P15" s="214"/>
      <c r="Q15" s="214"/>
      <c r="R15" s="214"/>
    </row>
    <row r="16" spans="1:18" s="214" customFormat="1">
      <c r="A16" s="229">
        <v>1</v>
      </c>
      <c r="B16" s="293" t="s">
        <v>620</v>
      </c>
      <c r="C16" s="229">
        <v>2246.1</v>
      </c>
      <c r="D16" s="294">
        <v>409942</v>
      </c>
      <c r="E16" s="339">
        <v>25200</v>
      </c>
      <c r="F16" s="296">
        <f>E16*D16</f>
        <v>10330538400</v>
      </c>
      <c r="G16" s="327">
        <f t="shared" ref="G16:G32" si="0">IFERROR(F16/$F$61," ")</f>
        <v>4.5388747079140992E-2</v>
      </c>
      <c r="H16" s="267"/>
      <c r="M16" s="268"/>
      <c r="N16" s="268"/>
      <c r="O16" s="268"/>
      <c r="P16" s="269"/>
    </row>
    <row r="17" spans="1:18" s="214" customFormat="1">
      <c r="A17" s="229">
        <v>2</v>
      </c>
      <c r="B17" s="293" t="s">
        <v>642</v>
      </c>
      <c r="C17" s="229">
        <v>2246.1999999999998</v>
      </c>
      <c r="D17" s="294">
        <v>230000</v>
      </c>
      <c r="E17" s="339">
        <v>46750</v>
      </c>
      <c r="F17" s="296">
        <f t="shared" ref="F17:F29" si="1">E17*D17</f>
        <v>10752500000</v>
      </c>
      <c r="G17" s="327">
        <f t="shared" si="0"/>
        <v>4.7242697725073411E-2</v>
      </c>
      <c r="H17" s="267"/>
      <c r="M17" s="268"/>
      <c r="N17" s="268"/>
      <c r="O17" s="268"/>
      <c r="P17" s="269"/>
    </row>
    <row r="18" spans="1:18" s="214" customFormat="1">
      <c r="A18" s="229">
        <v>3</v>
      </c>
      <c r="B18" s="293" t="s">
        <v>632</v>
      </c>
      <c r="C18" s="229">
        <v>2246.3000000000002</v>
      </c>
      <c r="D18" s="294">
        <v>235400</v>
      </c>
      <c r="E18" s="339">
        <v>47500</v>
      </c>
      <c r="F18" s="296">
        <f t="shared" si="1"/>
        <v>11181500000</v>
      </c>
      <c r="G18" s="327">
        <f t="shared" si="0"/>
        <v>4.912757262152135E-2</v>
      </c>
      <c r="H18" s="267"/>
      <c r="M18" s="268"/>
      <c r="N18" s="268"/>
      <c r="O18" s="268"/>
      <c r="P18" s="269"/>
    </row>
    <row r="19" spans="1:18" s="214" customFormat="1">
      <c r="A19" s="229">
        <v>4</v>
      </c>
      <c r="B19" s="293" t="s">
        <v>631</v>
      </c>
      <c r="C19" s="229">
        <v>2246.4</v>
      </c>
      <c r="D19" s="294">
        <v>714700</v>
      </c>
      <c r="E19" s="339">
        <v>35750</v>
      </c>
      <c r="F19" s="296">
        <f t="shared" ref="F19:F27" si="2">E19*D19</f>
        <v>25550525000</v>
      </c>
      <c r="G19" s="327">
        <f t="shared" si="0"/>
        <v>0.11226000737427866</v>
      </c>
      <c r="H19" s="267"/>
      <c r="M19" s="268"/>
      <c r="N19" s="268"/>
      <c r="O19" s="268"/>
      <c r="P19" s="269"/>
    </row>
    <row r="20" spans="1:18" s="214" customFormat="1">
      <c r="A20" s="229">
        <v>5</v>
      </c>
      <c r="B20" s="293" t="s">
        <v>643</v>
      </c>
      <c r="C20" s="229">
        <v>2246.5</v>
      </c>
      <c r="D20" s="294">
        <v>943728</v>
      </c>
      <c r="E20" s="339">
        <v>10700</v>
      </c>
      <c r="F20" s="296">
        <f t="shared" si="2"/>
        <v>10097889600</v>
      </c>
      <c r="G20" s="327">
        <f t="shared" si="0"/>
        <v>4.4366570196136941E-2</v>
      </c>
      <c r="H20" s="267"/>
      <c r="M20" s="268"/>
      <c r="N20" s="268"/>
      <c r="O20" s="268"/>
      <c r="P20" s="269"/>
    </row>
    <row r="21" spans="1:18" s="214" customFormat="1">
      <c r="A21" s="229">
        <v>6</v>
      </c>
      <c r="B21" s="293" t="s">
        <v>628</v>
      </c>
      <c r="C21" s="229">
        <v>2246.6</v>
      </c>
      <c r="D21" s="294">
        <v>784800</v>
      </c>
      <c r="E21" s="339">
        <v>28150</v>
      </c>
      <c r="F21" s="296">
        <f t="shared" si="2"/>
        <v>22092120000</v>
      </c>
      <c r="G21" s="327">
        <f t="shared" si="0"/>
        <v>9.7064993933136362E-2</v>
      </c>
      <c r="H21" s="267"/>
      <c r="M21" s="268"/>
      <c r="N21" s="268"/>
      <c r="O21" s="268"/>
      <c r="P21" s="269"/>
    </row>
    <row r="22" spans="1:18" s="214" customFormat="1">
      <c r="A22" s="229">
        <v>7</v>
      </c>
      <c r="B22" s="293" t="s">
        <v>633</v>
      </c>
      <c r="C22" s="229">
        <v>2246.6999999999998</v>
      </c>
      <c r="D22" s="294">
        <v>415200</v>
      </c>
      <c r="E22" s="339">
        <v>24150</v>
      </c>
      <c r="F22" s="296">
        <f t="shared" si="2"/>
        <v>10027080000</v>
      </c>
      <c r="G22" s="327">
        <f t="shared" si="0"/>
        <v>4.4055457754487708E-2</v>
      </c>
      <c r="H22" s="267"/>
      <c r="M22" s="268"/>
      <c r="N22" s="268"/>
      <c r="O22" s="268"/>
      <c r="P22" s="269"/>
    </row>
    <row r="23" spans="1:18" s="214" customFormat="1">
      <c r="A23" s="229">
        <v>8</v>
      </c>
      <c r="B23" s="293" t="s">
        <v>644</v>
      </c>
      <c r="C23" s="229">
        <v>2246.8000000000002</v>
      </c>
      <c r="D23" s="294">
        <v>839410</v>
      </c>
      <c r="E23" s="339">
        <v>11500</v>
      </c>
      <c r="F23" s="296">
        <f t="shared" si="2"/>
        <v>9653215000</v>
      </c>
      <c r="G23" s="327">
        <f t="shared" si="0"/>
        <v>4.2412826628239433E-2</v>
      </c>
      <c r="H23" s="267"/>
      <c r="M23" s="268"/>
      <c r="N23" s="268"/>
      <c r="O23" s="268"/>
      <c r="P23" s="269"/>
    </row>
    <row r="24" spans="1:18" s="214" customFormat="1">
      <c r="A24" s="229">
        <v>9</v>
      </c>
      <c r="B24" s="293" t="s">
        <v>634</v>
      </c>
      <c r="C24" s="229">
        <v>2246.9</v>
      </c>
      <c r="D24" s="294">
        <v>398710</v>
      </c>
      <c r="E24" s="339">
        <v>24550</v>
      </c>
      <c r="F24" s="296">
        <f t="shared" si="2"/>
        <v>9788330500</v>
      </c>
      <c r="G24" s="327">
        <f t="shared" si="0"/>
        <v>4.3006476544488879E-2</v>
      </c>
      <c r="H24" s="267"/>
      <c r="M24" s="268"/>
      <c r="N24" s="268"/>
      <c r="O24" s="268"/>
      <c r="P24" s="269"/>
    </row>
    <row r="25" spans="1:18" s="214" customFormat="1">
      <c r="A25" s="229">
        <v>10</v>
      </c>
      <c r="B25" s="293" t="s">
        <v>645</v>
      </c>
      <c r="C25" s="297" t="s">
        <v>657</v>
      </c>
      <c r="D25" s="294">
        <v>310300</v>
      </c>
      <c r="E25" s="339">
        <v>33300</v>
      </c>
      <c r="F25" s="296">
        <f t="shared" ref="F25:F26" si="3">E25*D25</f>
        <v>10332990000</v>
      </c>
      <c r="G25" s="327">
        <f t="shared" si="0"/>
        <v>4.539951854603174E-2</v>
      </c>
      <c r="H25" s="267"/>
      <c r="M25" s="268"/>
      <c r="N25" s="268"/>
      <c r="O25" s="268"/>
      <c r="P25" s="269"/>
    </row>
    <row r="26" spans="1:18" s="214" customFormat="1">
      <c r="A26" s="229">
        <v>11</v>
      </c>
      <c r="B26" s="293" t="s">
        <v>637</v>
      </c>
      <c r="C26" s="297">
        <v>2246.11</v>
      </c>
      <c r="D26" s="294">
        <v>609960</v>
      </c>
      <c r="E26" s="339">
        <v>16200</v>
      </c>
      <c r="F26" s="296">
        <f t="shared" si="3"/>
        <v>9881352000</v>
      </c>
      <c r="G26" s="327">
        <f t="shared" si="0"/>
        <v>4.3415180251202008E-2</v>
      </c>
      <c r="H26" s="267"/>
      <c r="M26" s="268"/>
      <c r="N26" s="268"/>
      <c r="O26" s="268"/>
      <c r="P26" s="269"/>
    </row>
    <row r="27" spans="1:18" s="214" customFormat="1">
      <c r="A27" s="229">
        <v>12</v>
      </c>
      <c r="B27" s="293" t="s">
        <v>625</v>
      </c>
      <c r="C27" s="297">
        <v>2246.12</v>
      </c>
      <c r="D27" s="294">
        <v>117107</v>
      </c>
      <c r="E27" s="339">
        <v>93300</v>
      </c>
      <c r="F27" s="296">
        <f t="shared" si="2"/>
        <v>10926083100</v>
      </c>
      <c r="G27" s="327">
        <f t="shared" si="0"/>
        <v>4.8005360726559684E-2</v>
      </c>
      <c r="H27" s="267"/>
      <c r="M27" s="268"/>
      <c r="N27" s="268"/>
      <c r="O27" s="268"/>
      <c r="P27" s="269"/>
    </row>
    <row r="28" spans="1:18" s="214" customFormat="1">
      <c r="A28" s="229">
        <v>13</v>
      </c>
      <c r="B28" s="293" t="s">
        <v>646</v>
      </c>
      <c r="C28" s="297">
        <v>2246.13</v>
      </c>
      <c r="D28" s="294">
        <v>600890</v>
      </c>
      <c r="E28" s="339">
        <v>33100</v>
      </c>
      <c r="F28" s="296">
        <f t="shared" si="1"/>
        <v>19889459000</v>
      </c>
      <c r="G28" s="327">
        <f t="shared" si="0"/>
        <v>8.7387277326411605E-2</v>
      </c>
      <c r="H28" s="267"/>
      <c r="M28" s="268"/>
      <c r="N28" s="268"/>
      <c r="O28" s="268"/>
      <c r="P28" s="269"/>
    </row>
    <row r="29" spans="1:18" s="214" customFormat="1">
      <c r="A29" s="229">
        <v>14</v>
      </c>
      <c r="B29" s="293" t="s">
        <v>656</v>
      </c>
      <c r="C29" s="297">
        <v>2246.14</v>
      </c>
      <c r="D29" s="294">
        <v>394000</v>
      </c>
      <c r="E29" s="339">
        <v>18100</v>
      </c>
      <c r="F29" s="296">
        <f t="shared" si="1"/>
        <v>7131400000</v>
      </c>
      <c r="G29" s="327">
        <f t="shared" si="0"/>
        <v>3.1332859758808514E-2</v>
      </c>
      <c r="H29" s="267"/>
      <c r="M29" s="268"/>
      <c r="N29" s="268"/>
      <c r="O29" s="268"/>
      <c r="P29" s="269"/>
    </row>
    <row r="30" spans="1:18" s="214" customFormat="1">
      <c r="A30" s="229">
        <v>15</v>
      </c>
      <c r="B30" s="293" t="s">
        <v>647</v>
      </c>
      <c r="C30" s="297">
        <v>2246.15</v>
      </c>
      <c r="D30" s="294">
        <v>557871</v>
      </c>
      <c r="E30" s="339">
        <v>19000</v>
      </c>
      <c r="F30" s="296">
        <f t="shared" ref="F30:F31" si="4">E30*D30</f>
        <v>10599549000</v>
      </c>
      <c r="G30" s="327">
        <f t="shared" si="0"/>
        <v>4.6570684903892504E-2</v>
      </c>
      <c r="H30" s="267"/>
      <c r="M30" s="268"/>
      <c r="N30" s="268"/>
      <c r="O30" s="268"/>
      <c r="P30" s="269"/>
    </row>
    <row r="31" spans="1:18" s="214" customFormat="1">
      <c r="A31" s="229">
        <v>16</v>
      </c>
      <c r="B31" s="293" t="s">
        <v>629</v>
      </c>
      <c r="C31" s="297">
        <v>2246.16</v>
      </c>
      <c r="D31" s="294">
        <v>1048000</v>
      </c>
      <c r="E31" s="339">
        <v>19150</v>
      </c>
      <c r="F31" s="296">
        <f t="shared" si="4"/>
        <v>20069200000</v>
      </c>
      <c r="G31" s="327">
        <f t="shared" si="0"/>
        <v>8.8176995971545533E-2</v>
      </c>
      <c r="H31" s="267"/>
      <c r="M31" s="268"/>
      <c r="N31" s="268"/>
      <c r="O31" s="268"/>
      <c r="P31" s="269"/>
    </row>
    <row r="32" spans="1:18" s="245" customFormat="1">
      <c r="A32" s="264"/>
      <c r="B32" s="264" t="s">
        <v>621</v>
      </c>
      <c r="C32" s="264">
        <v>2247</v>
      </c>
      <c r="D32" s="265">
        <f>SUM(D16:D31)</f>
        <v>8610018</v>
      </c>
      <c r="E32" s="295"/>
      <c r="F32" s="265">
        <f>SUM(F16:F31)</f>
        <v>208303731600</v>
      </c>
      <c r="G32" s="328">
        <f t="shared" si="0"/>
        <v>0.91521322734095534</v>
      </c>
      <c r="H32" s="267"/>
      <c r="I32" s="214"/>
      <c r="J32" s="214"/>
      <c r="K32" s="214"/>
      <c r="L32" s="214"/>
      <c r="M32" s="268"/>
      <c r="N32" s="268"/>
      <c r="O32" s="268"/>
      <c r="P32" s="269"/>
      <c r="Q32" s="214"/>
      <c r="R32" s="214"/>
    </row>
    <row r="33" spans="1:18" s="245" customFormat="1" ht="79.2">
      <c r="A33" s="264" t="s">
        <v>133</v>
      </c>
      <c r="B33" s="264" t="s">
        <v>523</v>
      </c>
      <c r="C33" s="264">
        <v>2248</v>
      </c>
      <c r="D33" s="265"/>
      <c r="E33" s="265"/>
      <c r="F33" s="265"/>
      <c r="G33" s="328"/>
      <c r="H33" s="267"/>
      <c r="I33" s="214"/>
      <c r="J33" s="214"/>
      <c r="K33" s="214"/>
      <c r="L33" s="214"/>
      <c r="M33" s="214"/>
      <c r="N33" s="214"/>
      <c r="O33" s="268"/>
      <c r="P33" s="269"/>
      <c r="Q33" s="214"/>
      <c r="R33" s="214"/>
    </row>
    <row r="34" spans="1:18" s="214" customFormat="1" ht="26.4">
      <c r="A34" s="229"/>
      <c r="B34" s="229" t="s">
        <v>614</v>
      </c>
      <c r="C34" s="229">
        <v>2249</v>
      </c>
      <c r="D34" s="296"/>
      <c r="E34" s="296"/>
      <c r="F34" s="296"/>
      <c r="G34" s="327"/>
      <c r="O34" s="268"/>
      <c r="P34" s="269"/>
    </row>
    <row r="35" spans="1:18" s="245" customFormat="1" ht="26.4">
      <c r="A35" s="264"/>
      <c r="B35" s="264" t="s">
        <v>615</v>
      </c>
      <c r="C35" s="264">
        <v>2250</v>
      </c>
      <c r="D35" s="265">
        <f>+D32</f>
        <v>8610018</v>
      </c>
      <c r="E35" s="265"/>
      <c r="F35" s="265">
        <f>+F32</f>
        <v>208303731600</v>
      </c>
      <c r="G35" s="328">
        <f>IFERROR(F35/$F$61," ")</f>
        <v>0.91521322734095534</v>
      </c>
      <c r="I35" s="214"/>
      <c r="J35" s="214"/>
      <c r="K35" s="214"/>
      <c r="L35" s="214"/>
      <c r="M35" s="214"/>
      <c r="N35" s="214"/>
      <c r="O35" s="268"/>
      <c r="P35" s="269"/>
      <c r="Q35" s="214"/>
      <c r="R35" s="214"/>
    </row>
    <row r="36" spans="1:18" s="245" customFormat="1" ht="26.4">
      <c r="A36" s="264" t="s">
        <v>259</v>
      </c>
      <c r="B36" s="264" t="s">
        <v>616</v>
      </c>
      <c r="C36" s="264">
        <v>2251</v>
      </c>
      <c r="D36" s="265"/>
      <c r="E36" s="265"/>
      <c r="F36" s="265"/>
      <c r="G36" s="328"/>
      <c r="I36" s="214"/>
      <c r="J36" s="214"/>
      <c r="K36" s="214"/>
      <c r="L36" s="214"/>
      <c r="M36" s="214"/>
      <c r="N36" s="214"/>
      <c r="O36" s="268"/>
      <c r="P36" s="269"/>
      <c r="Q36" s="214"/>
      <c r="R36" s="214"/>
    </row>
    <row r="37" spans="1:18" s="245" customFormat="1">
      <c r="A37" s="264"/>
      <c r="B37" s="229"/>
      <c r="C37" s="229">
        <v>2251.1</v>
      </c>
      <c r="D37" s="296"/>
      <c r="E37" s="298"/>
      <c r="F37" s="296"/>
      <c r="G37" s="327"/>
      <c r="I37" s="214"/>
      <c r="J37" s="214"/>
      <c r="K37" s="214"/>
      <c r="L37" s="214"/>
      <c r="M37" s="214"/>
      <c r="N37" s="214"/>
      <c r="O37" s="268"/>
      <c r="P37" s="269"/>
      <c r="Q37" s="214"/>
      <c r="R37" s="214"/>
    </row>
    <row r="38" spans="1:18" s="214" customFormat="1" ht="26.4">
      <c r="A38" s="229"/>
      <c r="B38" s="264" t="s">
        <v>613</v>
      </c>
      <c r="C38" s="229">
        <v>2252</v>
      </c>
      <c r="D38" s="265"/>
      <c r="E38" s="296"/>
      <c r="F38" s="265"/>
      <c r="G38" s="328"/>
      <c r="M38" s="267"/>
      <c r="N38" s="267"/>
      <c r="O38" s="268"/>
      <c r="P38" s="269"/>
    </row>
    <row r="39" spans="1:18" s="245" customFormat="1" ht="26.25" customHeight="1">
      <c r="A39" s="264" t="s">
        <v>260</v>
      </c>
      <c r="B39" s="264" t="s">
        <v>617</v>
      </c>
      <c r="C39" s="264">
        <v>2253</v>
      </c>
      <c r="D39" s="265"/>
      <c r="E39" s="265"/>
      <c r="F39" s="265"/>
      <c r="G39" s="328"/>
      <c r="I39" s="214"/>
      <c r="J39" s="214"/>
      <c r="K39" s="214"/>
      <c r="L39" s="214"/>
      <c r="M39" s="214"/>
      <c r="N39" s="214"/>
      <c r="O39" s="268"/>
      <c r="P39" s="269"/>
      <c r="Q39" s="214"/>
      <c r="R39" s="214"/>
    </row>
    <row r="40" spans="1:18" s="214" customFormat="1" ht="24" customHeight="1">
      <c r="A40" s="229" t="s">
        <v>258</v>
      </c>
      <c r="B40" s="229" t="s">
        <v>648</v>
      </c>
      <c r="C40" s="229">
        <v>2253.1</v>
      </c>
      <c r="D40" s="296"/>
      <c r="E40" s="296"/>
      <c r="F40" s="296"/>
      <c r="G40" s="327">
        <f t="shared" ref="G40" si="5">IFERROR(F40/$F$61," ")</f>
        <v>0</v>
      </c>
      <c r="O40" s="268"/>
      <c r="P40" s="269"/>
    </row>
    <row r="41" spans="1:18" s="214" customFormat="1" ht="26.4">
      <c r="A41" s="264"/>
      <c r="B41" s="264" t="s">
        <v>613</v>
      </c>
      <c r="C41" s="264">
        <v>2254</v>
      </c>
      <c r="D41" s="265"/>
      <c r="E41" s="265"/>
      <c r="F41" s="265"/>
      <c r="G41" s="328"/>
      <c r="O41" s="268"/>
      <c r="P41" s="269"/>
    </row>
    <row r="42" spans="1:18" s="245" customFormat="1" ht="26.4">
      <c r="A42" s="264"/>
      <c r="B42" s="264" t="s">
        <v>618</v>
      </c>
      <c r="C42" s="264">
        <v>2255</v>
      </c>
      <c r="D42" s="265">
        <f>D40+D32</f>
        <v>8610018</v>
      </c>
      <c r="E42" s="265"/>
      <c r="F42" s="265">
        <f>+F38+F35+F40</f>
        <v>208303731600</v>
      </c>
      <c r="G42" s="328">
        <f>IFERROR(F42/$F$61," ")</f>
        <v>0.91521322734095534</v>
      </c>
      <c r="I42" s="214"/>
      <c r="J42" s="214"/>
      <c r="K42" s="214"/>
      <c r="L42" s="214"/>
      <c r="M42" s="267"/>
      <c r="N42" s="267"/>
      <c r="O42" s="268"/>
      <c r="P42" s="269"/>
      <c r="Q42" s="214"/>
      <c r="R42" s="214"/>
    </row>
    <row r="43" spans="1:18" s="245" customFormat="1" ht="26.4">
      <c r="A43" s="264" t="s">
        <v>67</v>
      </c>
      <c r="B43" s="264" t="s">
        <v>619</v>
      </c>
      <c r="C43" s="264">
        <v>2256</v>
      </c>
      <c r="D43" s="265"/>
      <c r="E43" s="265"/>
      <c r="F43" s="265"/>
      <c r="G43" s="328"/>
      <c r="I43" s="214"/>
      <c r="J43" s="214"/>
      <c r="K43" s="214"/>
      <c r="L43" s="214"/>
      <c r="M43" s="214"/>
      <c r="N43" s="214"/>
      <c r="O43" s="268"/>
      <c r="P43" s="269"/>
      <c r="Q43" s="214"/>
      <c r="R43" s="214"/>
    </row>
    <row r="44" spans="1:18" s="214" customFormat="1" ht="26.4">
      <c r="A44" s="229">
        <v>1</v>
      </c>
      <c r="B44" s="229" t="s">
        <v>415</v>
      </c>
      <c r="C44" s="229">
        <v>2256.1</v>
      </c>
      <c r="D44" s="296" t="s">
        <v>430</v>
      </c>
      <c r="E44" s="296" t="s">
        <v>430</v>
      </c>
      <c r="F44" s="296"/>
      <c r="G44" s="327"/>
      <c r="O44" s="268"/>
      <c r="P44" s="269"/>
    </row>
    <row r="45" spans="1:18" s="214" customFormat="1" ht="26.4">
      <c r="A45" s="229">
        <v>2</v>
      </c>
      <c r="B45" s="229" t="s">
        <v>443</v>
      </c>
      <c r="C45" s="229">
        <v>2256.1999999999998</v>
      </c>
      <c r="D45" s="296" t="s">
        <v>430</v>
      </c>
      <c r="E45" s="296" t="s">
        <v>430</v>
      </c>
      <c r="F45" s="296"/>
      <c r="G45" s="327"/>
      <c r="O45" s="268"/>
      <c r="P45" s="269"/>
    </row>
    <row r="46" spans="1:18" s="214" customFormat="1" ht="26.4">
      <c r="A46" s="229">
        <v>3</v>
      </c>
      <c r="B46" s="229" t="s">
        <v>416</v>
      </c>
      <c r="C46" s="229">
        <v>2256.3000000000002</v>
      </c>
      <c r="D46" s="296" t="s">
        <v>430</v>
      </c>
      <c r="E46" s="296" t="s">
        <v>430</v>
      </c>
      <c r="F46" s="296">
        <v>236270980</v>
      </c>
      <c r="G46" s="327">
        <f>IFERROR(F46/$F$61," ")</f>
        <v>1.0380914661099153E-3</v>
      </c>
      <c r="O46" s="268"/>
      <c r="P46" s="269"/>
    </row>
    <row r="47" spans="1:18" s="214" customFormat="1" ht="26.4">
      <c r="A47" s="229">
        <v>4</v>
      </c>
      <c r="B47" s="229" t="s">
        <v>524</v>
      </c>
      <c r="C47" s="229">
        <v>2256.4</v>
      </c>
      <c r="D47" s="296" t="s">
        <v>430</v>
      </c>
      <c r="E47" s="296" t="s">
        <v>430</v>
      </c>
      <c r="F47" s="296"/>
      <c r="G47" s="327"/>
      <c r="O47" s="268"/>
      <c r="P47" s="269"/>
    </row>
    <row r="48" spans="1:18" s="214" customFormat="1" ht="39.6">
      <c r="A48" s="229">
        <v>5</v>
      </c>
      <c r="B48" s="229" t="s">
        <v>417</v>
      </c>
      <c r="C48" s="229">
        <v>2256.5</v>
      </c>
      <c r="D48" s="296" t="s">
        <v>430</v>
      </c>
      <c r="E48" s="296" t="s">
        <v>430</v>
      </c>
      <c r="F48" s="296"/>
      <c r="G48" s="327">
        <f>IFERROR(F48/$F$61," ")</f>
        <v>0</v>
      </c>
      <c r="O48" s="268"/>
      <c r="P48" s="269"/>
    </row>
    <row r="49" spans="1:18" s="214" customFormat="1" ht="26.4">
      <c r="A49" s="229">
        <v>6</v>
      </c>
      <c r="B49" s="229" t="s">
        <v>418</v>
      </c>
      <c r="C49" s="229">
        <v>2256.6</v>
      </c>
      <c r="D49" s="296" t="s">
        <v>430</v>
      </c>
      <c r="E49" s="296" t="s">
        <v>430</v>
      </c>
      <c r="F49" s="296"/>
      <c r="G49" s="328"/>
      <c r="O49" s="268"/>
      <c r="P49" s="269"/>
    </row>
    <row r="50" spans="1:18" s="214" customFormat="1" ht="39.6">
      <c r="A50" s="229">
        <v>7</v>
      </c>
      <c r="B50" s="229" t="s">
        <v>623</v>
      </c>
      <c r="C50" s="229">
        <v>2256.6999999999998</v>
      </c>
      <c r="D50" s="296" t="s">
        <v>430</v>
      </c>
      <c r="E50" s="296" t="s">
        <v>430</v>
      </c>
      <c r="F50" s="296"/>
      <c r="G50" s="327"/>
      <c r="O50" s="268"/>
      <c r="P50" s="269"/>
    </row>
    <row r="51" spans="1:18" s="245" customFormat="1" ht="26.4">
      <c r="A51" s="264"/>
      <c r="B51" s="264" t="s">
        <v>420</v>
      </c>
      <c r="C51" s="264">
        <v>2257</v>
      </c>
      <c r="D51" s="265" t="s">
        <v>430</v>
      </c>
      <c r="E51" s="265" t="s">
        <v>430</v>
      </c>
      <c r="F51" s="299">
        <f>SUM(F44:F50)</f>
        <v>236270980</v>
      </c>
      <c r="G51" s="328">
        <f>IFERROR(F51/$F$61," ")</f>
        <v>1.0380914661099153E-3</v>
      </c>
      <c r="I51" s="214"/>
      <c r="J51" s="214"/>
      <c r="K51" s="214"/>
      <c r="L51" s="214"/>
      <c r="M51" s="214"/>
      <c r="N51" s="214"/>
      <c r="O51" s="268"/>
      <c r="P51" s="269"/>
      <c r="Q51" s="214"/>
      <c r="R51" s="214"/>
    </row>
    <row r="52" spans="1:18" s="245" customFormat="1" ht="26.4">
      <c r="A52" s="264" t="s">
        <v>142</v>
      </c>
      <c r="B52" s="264" t="s">
        <v>421</v>
      </c>
      <c r="C52" s="264">
        <v>2258</v>
      </c>
      <c r="D52" s="265" t="s">
        <v>430</v>
      </c>
      <c r="E52" s="265" t="s">
        <v>430</v>
      </c>
      <c r="F52" s="299"/>
      <c r="G52" s="327"/>
      <c r="I52" s="214"/>
      <c r="J52" s="214"/>
      <c r="K52" s="214"/>
      <c r="L52" s="214"/>
      <c r="M52" s="214"/>
      <c r="N52" s="214"/>
      <c r="O52" s="268"/>
      <c r="P52" s="269"/>
      <c r="Q52" s="214"/>
      <c r="R52" s="214"/>
    </row>
    <row r="53" spans="1:18" s="214" customFormat="1" ht="26.4">
      <c r="A53" s="229">
        <v>1</v>
      </c>
      <c r="B53" s="229" t="s">
        <v>365</v>
      </c>
      <c r="C53" s="229">
        <v>2259</v>
      </c>
      <c r="D53" s="296" t="s">
        <v>430</v>
      </c>
      <c r="E53" s="296" t="s">
        <v>430</v>
      </c>
      <c r="F53" s="329">
        <f>F54+F55+F56</f>
        <v>19061309745</v>
      </c>
      <c r="G53" s="330">
        <f>SUM(G54:G57)</f>
        <v>8.3748681192934771E-2</v>
      </c>
      <c r="I53" s="267"/>
      <c r="J53" s="267"/>
      <c r="O53" s="268"/>
      <c r="P53" s="269"/>
    </row>
    <row r="54" spans="1:18" s="214" customFormat="1" ht="26.4">
      <c r="A54" s="229">
        <v>1.1000000000000001</v>
      </c>
      <c r="B54" s="229" t="s">
        <v>506</v>
      </c>
      <c r="C54" s="229">
        <v>2259.1</v>
      </c>
      <c r="D54" s="296"/>
      <c r="E54" s="296"/>
      <c r="F54" s="329">
        <v>18878114223</v>
      </c>
      <c r="G54" s="327">
        <f>IFERROR(F54/$F$61," ")</f>
        <v>8.2943784594894029E-2</v>
      </c>
      <c r="J54" s="267"/>
      <c r="O54" s="268"/>
      <c r="P54" s="269"/>
    </row>
    <row r="55" spans="1:18" s="214" customFormat="1" ht="24.75" customHeight="1">
      <c r="A55" s="229">
        <v>1.2</v>
      </c>
      <c r="B55" s="229" t="s">
        <v>422</v>
      </c>
      <c r="C55" s="229">
        <v>2259.1999999999998</v>
      </c>
      <c r="D55" s="296" t="s">
        <v>430</v>
      </c>
      <c r="E55" s="296" t="s">
        <v>430</v>
      </c>
      <c r="F55" s="329">
        <v>178818122</v>
      </c>
      <c r="G55" s="327">
        <f>IFERROR(F55/$F$61," ")</f>
        <v>7.8566384426052545E-4</v>
      </c>
      <c r="J55" s="270"/>
      <c r="O55" s="268"/>
      <c r="P55" s="269"/>
    </row>
    <row r="56" spans="1:18" s="214" customFormat="1" ht="39" customHeight="1">
      <c r="A56" s="229">
        <v>1.3</v>
      </c>
      <c r="B56" s="229" t="s">
        <v>446</v>
      </c>
      <c r="C56" s="229">
        <v>2259.3000000000002</v>
      </c>
      <c r="D56" s="296"/>
      <c r="E56" s="296"/>
      <c r="F56" s="329">
        <v>4377400</v>
      </c>
      <c r="G56" s="327">
        <f>IFERROR(F56/$F$61," ")</f>
        <v>1.9232753780212634E-5</v>
      </c>
      <c r="O56" s="268"/>
      <c r="P56" s="269"/>
    </row>
    <row r="57" spans="1:18" s="214" customFormat="1" ht="52.5" customHeight="1">
      <c r="A57" s="229">
        <v>1.4</v>
      </c>
      <c r="B57" s="229" t="s">
        <v>622</v>
      </c>
      <c r="C57" s="229">
        <v>2259.4</v>
      </c>
      <c r="D57" s="296"/>
      <c r="E57" s="296"/>
      <c r="F57" s="329"/>
      <c r="G57" s="327"/>
      <c r="O57" s="268"/>
      <c r="P57" s="269"/>
    </row>
    <row r="58" spans="1:18" s="214" customFormat="1" ht="24.75" customHeight="1">
      <c r="A58" s="229">
        <v>2</v>
      </c>
      <c r="B58" s="229" t="s">
        <v>419</v>
      </c>
      <c r="C58" s="229">
        <v>2260</v>
      </c>
      <c r="D58" s="296" t="s">
        <v>430</v>
      </c>
      <c r="E58" s="296" t="s">
        <v>430</v>
      </c>
      <c r="F58" s="329"/>
      <c r="G58" s="327"/>
      <c r="O58" s="268"/>
      <c r="P58" s="269"/>
    </row>
    <row r="59" spans="1:18" s="214" customFormat="1" ht="24.75" customHeight="1">
      <c r="A59" s="229">
        <v>3</v>
      </c>
      <c r="B59" s="229" t="s">
        <v>423</v>
      </c>
      <c r="C59" s="229">
        <v>2261</v>
      </c>
      <c r="D59" s="296" t="s">
        <v>430</v>
      </c>
      <c r="E59" s="296" t="s">
        <v>430</v>
      </c>
      <c r="F59" s="329"/>
      <c r="G59" s="327"/>
      <c r="O59" s="268"/>
      <c r="P59" s="269"/>
    </row>
    <row r="60" spans="1:18" s="214" customFormat="1" ht="26.4">
      <c r="A60" s="229">
        <v>4</v>
      </c>
      <c r="B60" s="229" t="s">
        <v>420</v>
      </c>
      <c r="C60" s="229">
        <v>2262</v>
      </c>
      <c r="D60" s="296"/>
      <c r="E60" s="296"/>
      <c r="F60" s="299">
        <f>+F53+F58+F59</f>
        <v>19061309745</v>
      </c>
      <c r="G60" s="328">
        <f>IFERROR(F60/$F$61," ")</f>
        <v>8.3748681192934771E-2</v>
      </c>
      <c r="O60" s="268"/>
      <c r="P60" s="269"/>
    </row>
    <row r="61" spans="1:18" s="245" customFormat="1" ht="26.4">
      <c r="A61" s="264" t="s">
        <v>145</v>
      </c>
      <c r="B61" s="264" t="s">
        <v>424</v>
      </c>
      <c r="C61" s="264">
        <v>2263</v>
      </c>
      <c r="D61" s="299"/>
      <c r="E61" s="299"/>
      <c r="F61" s="299">
        <f>+F42+F51++F60</f>
        <v>227601312325</v>
      </c>
      <c r="G61" s="328">
        <f>IFERROR(F61/$F$61," ")</f>
        <v>1</v>
      </c>
      <c r="I61" s="214"/>
      <c r="J61" s="214"/>
      <c r="K61" s="214"/>
      <c r="L61" s="214"/>
      <c r="M61" s="214"/>
      <c r="N61" s="214"/>
      <c r="O61" s="268"/>
      <c r="P61" s="269"/>
      <c r="Q61" s="214"/>
      <c r="R61" s="214"/>
    </row>
    <row r="62" spans="1:18" s="245" customFormat="1">
      <c r="A62" s="317"/>
      <c r="B62" s="317"/>
      <c r="C62" s="317"/>
      <c r="D62" s="271"/>
      <c r="E62" s="271"/>
      <c r="F62" s="272"/>
      <c r="G62" s="273"/>
      <c r="I62" s="214"/>
      <c r="J62" s="214"/>
      <c r="K62" s="214"/>
      <c r="L62" s="214"/>
      <c r="M62" s="214"/>
      <c r="N62" s="214"/>
      <c r="O62" s="268"/>
      <c r="P62" s="269"/>
      <c r="Q62" s="214"/>
      <c r="R62" s="214"/>
    </row>
    <row r="64" spans="1:18">
      <c r="A64" s="245" t="s">
        <v>626</v>
      </c>
      <c r="B64" s="214"/>
      <c r="C64" s="234"/>
      <c r="E64" s="326" t="s">
        <v>627</v>
      </c>
      <c r="F64" s="233"/>
      <c r="G64" s="214"/>
      <c r="H64" s="214"/>
    </row>
    <row r="65" spans="1:8">
      <c r="A65" s="274" t="s">
        <v>176</v>
      </c>
      <c r="B65" s="214"/>
      <c r="C65" s="234"/>
      <c r="E65" s="275" t="s">
        <v>177</v>
      </c>
      <c r="F65" s="275"/>
      <c r="G65" s="214"/>
      <c r="H65" s="214"/>
    </row>
    <row r="66" spans="1:8">
      <c r="A66" s="214"/>
      <c r="B66" s="214"/>
      <c r="C66" s="234"/>
      <c r="E66" s="234"/>
      <c r="F66" s="234"/>
      <c r="G66" s="214"/>
      <c r="H66" s="214"/>
    </row>
    <row r="67" spans="1:8">
      <c r="A67" s="214"/>
      <c r="B67" s="214"/>
      <c r="C67" s="234"/>
      <c r="E67" s="234"/>
      <c r="F67" s="234"/>
      <c r="G67" s="214"/>
      <c r="H67" s="214"/>
    </row>
    <row r="68" spans="1:8">
      <c r="A68" s="214"/>
      <c r="B68" s="214"/>
      <c r="C68" s="234"/>
      <c r="E68" s="234"/>
      <c r="F68" s="234"/>
      <c r="G68" s="214"/>
      <c r="H68" s="214"/>
    </row>
    <row r="69" spans="1:8">
      <c r="A69" s="214"/>
      <c r="B69" s="214"/>
      <c r="C69" s="234"/>
      <c r="E69" s="234"/>
      <c r="F69" s="234"/>
      <c r="G69" s="214"/>
      <c r="H69" s="214"/>
    </row>
    <row r="70" spans="1:8">
      <c r="A70" s="214"/>
      <c r="B70" s="214"/>
      <c r="C70" s="234"/>
      <c r="E70" s="234"/>
      <c r="F70" s="234"/>
      <c r="G70" s="214"/>
      <c r="H70" s="214"/>
    </row>
    <row r="71" spans="1:8">
      <c r="A71" s="214"/>
      <c r="B71" s="214"/>
      <c r="C71" s="234"/>
      <c r="E71" s="234"/>
      <c r="F71" s="234"/>
      <c r="G71" s="214"/>
      <c r="H71" s="214"/>
    </row>
    <row r="72" spans="1:8">
      <c r="A72" s="214"/>
      <c r="B72" s="214"/>
      <c r="C72" s="234"/>
      <c r="E72" s="234"/>
      <c r="F72" s="234"/>
      <c r="G72" s="214"/>
      <c r="H72" s="214"/>
    </row>
    <row r="73" spans="1:8">
      <c r="A73" s="248"/>
      <c r="B73" s="248"/>
      <c r="C73" s="235"/>
      <c r="E73" s="235"/>
      <c r="F73" s="235"/>
      <c r="G73" s="248"/>
      <c r="H73" s="214"/>
    </row>
    <row r="74" spans="1:8">
      <c r="A74" s="245" t="s">
        <v>236</v>
      </c>
      <c r="B74" s="214"/>
      <c r="C74" s="234"/>
      <c r="E74" s="233" t="s">
        <v>445</v>
      </c>
      <c r="F74" s="233"/>
      <c r="G74" s="214"/>
      <c r="H74" s="214"/>
    </row>
    <row r="75" spans="1:8">
      <c r="A75" s="245" t="s">
        <v>592</v>
      </c>
      <c r="B75" s="214"/>
      <c r="C75" s="234"/>
      <c r="E75" s="233"/>
      <c r="F75" s="233"/>
      <c r="G75" s="214"/>
      <c r="H75" s="214"/>
    </row>
    <row r="76" spans="1:8">
      <c r="A76" s="214" t="s">
        <v>237</v>
      </c>
      <c r="B76" s="214"/>
      <c r="C76" s="234"/>
      <c r="E76" s="234"/>
      <c r="F76" s="234"/>
      <c r="G76" s="214"/>
      <c r="H76" s="214"/>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9" right="0.45" top="0.51" bottom="0.53" header="0.3" footer="0.3"/>
  <pageSetup scale="7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A28" zoomScaleNormal="100" zoomScaleSheetLayoutView="100" workbookViewId="0">
      <selection activeCell="B10" sqref="B10:C10"/>
    </sheetView>
  </sheetViews>
  <sheetFormatPr defaultColWidth="9.109375" defaultRowHeight="13.2"/>
  <cols>
    <col min="1" max="1" width="7.44140625" style="204" customWidth="1"/>
    <col min="2" max="2" width="5.33203125" style="204" customWidth="1"/>
    <col min="3" max="3" width="52.5546875" style="195" customWidth="1"/>
    <col min="4" max="4" width="11.6640625" style="195" customWidth="1"/>
    <col min="5" max="5" width="28.44140625" style="288" customWidth="1"/>
    <col min="6" max="6" width="29.88671875" style="288" customWidth="1"/>
    <col min="7" max="7" width="5.109375" style="195" customWidth="1"/>
    <col min="8" max="8" width="15.33203125" style="195" customWidth="1"/>
    <col min="9" max="9" width="12.6640625" style="195" bestFit="1" customWidth="1"/>
    <col min="10" max="10" width="15.6640625" style="195" hidden="1" customWidth="1"/>
    <col min="11" max="11" width="15.44140625" style="195" hidden="1" customWidth="1"/>
    <col min="12" max="12" width="9.109375" style="195"/>
    <col min="13" max="13" width="15" style="195" bestFit="1" customWidth="1"/>
    <col min="14" max="16384" width="9.109375" style="195"/>
  </cols>
  <sheetData>
    <row r="1" spans="1:13" ht="24.75" customHeight="1">
      <c r="A1" s="467" t="s">
        <v>564</v>
      </c>
      <c r="B1" s="467"/>
      <c r="C1" s="467"/>
      <c r="D1" s="467"/>
      <c r="E1" s="467"/>
      <c r="F1" s="467"/>
    </row>
    <row r="2" spans="1:13" ht="26.25" customHeight="1">
      <c r="A2" s="468" t="s">
        <v>638</v>
      </c>
      <c r="B2" s="468"/>
      <c r="C2" s="468"/>
      <c r="D2" s="468"/>
      <c r="E2" s="468"/>
      <c r="F2" s="468"/>
    </row>
    <row r="3" spans="1:13">
      <c r="A3" s="469" t="s">
        <v>565</v>
      </c>
      <c r="B3" s="469"/>
      <c r="C3" s="469"/>
      <c r="D3" s="469"/>
      <c r="E3" s="469"/>
      <c r="F3" s="469"/>
      <c r="G3" s="469"/>
      <c r="H3" s="226"/>
    </row>
    <row r="4" spans="1:13" ht="22.5" customHeight="1">
      <c r="A4" s="469"/>
      <c r="B4" s="469"/>
      <c r="C4" s="469"/>
      <c r="D4" s="469"/>
      <c r="E4" s="469"/>
      <c r="F4" s="469"/>
      <c r="G4" s="469"/>
      <c r="H4" s="226"/>
    </row>
    <row r="5" spans="1:13">
      <c r="A5" s="470" t="str">
        <f>'ngay thang'!B10</f>
        <v>Tháng 11 năm 2024/Nov 2024</v>
      </c>
      <c r="B5" s="470"/>
      <c r="C5" s="470"/>
      <c r="D5" s="470"/>
      <c r="E5" s="470"/>
      <c r="F5" s="470"/>
      <c r="G5" s="470"/>
      <c r="H5" s="219"/>
    </row>
    <row r="6" spans="1:13">
      <c r="A6" s="219"/>
      <c r="B6" s="219"/>
      <c r="C6" s="219"/>
      <c r="D6" s="219"/>
      <c r="E6" s="287"/>
    </row>
    <row r="7" spans="1:13" ht="30.75" customHeight="1">
      <c r="A7" s="196"/>
      <c r="B7" s="471" t="s">
        <v>610</v>
      </c>
      <c r="C7" s="471"/>
      <c r="D7" s="471" t="s">
        <v>611</v>
      </c>
      <c r="E7" s="471"/>
      <c r="F7" s="471"/>
      <c r="G7" s="196"/>
      <c r="H7" s="197"/>
    </row>
    <row r="8" spans="1:13" ht="30.75" customHeight="1">
      <c r="A8" s="196"/>
      <c r="B8" s="471" t="s">
        <v>606</v>
      </c>
      <c r="C8" s="471"/>
      <c r="D8" s="471" t="s">
        <v>607</v>
      </c>
      <c r="E8" s="471"/>
      <c r="F8" s="471"/>
      <c r="G8" s="471"/>
      <c r="H8" s="197"/>
    </row>
    <row r="9" spans="1:13" ht="30.75" customHeight="1">
      <c r="A9" s="198"/>
      <c r="B9" s="466" t="s">
        <v>608</v>
      </c>
      <c r="C9" s="466"/>
      <c r="D9" s="466" t="s">
        <v>609</v>
      </c>
      <c r="E9" s="466"/>
      <c r="F9" s="466"/>
      <c r="G9" s="198"/>
      <c r="H9" s="199"/>
    </row>
    <row r="10" spans="1:13" ht="30.75" customHeight="1">
      <c r="A10" s="198"/>
      <c r="B10" s="466" t="s">
        <v>612</v>
      </c>
      <c r="C10" s="466"/>
      <c r="D10" s="466" t="str">
        <f>'ngay thang'!B14</f>
        <v>Ngày 04 tháng 12 năm 2024
04 Dec 2024</v>
      </c>
      <c r="E10" s="466"/>
      <c r="F10" s="466"/>
      <c r="G10" s="198"/>
      <c r="H10" s="199"/>
    </row>
    <row r="12" spans="1:13" ht="58.5" customHeight="1">
      <c r="A12" s="462" t="s">
        <v>197</v>
      </c>
      <c r="B12" s="462"/>
      <c r="C12" s="277" t="s">
        <v>566</v>
      </c>
      <c r="D12" s="277" t="s">
        <v>174</v>
      </c>
      <c r="E12" s="281" t="s">
        <v>285</v>
      </c>
      <c r="F12" s="281" t="s">
        <v>286</v>
      </c>
    </row>
    <row r="13" spans="1:13" ht="30" customHeight="1">
      <c r="A13" s="242" t="s">
        <v>46</v>
      </c>
      <c r="B13" s="242"/>
      <c r="C13" s="278" t="s">
        <v>567</v>
      </c>
      <c r="D13" s="212" t="s">
        <v>568</v>
      </c>
      <c r="E13" s="313">
        <v>228872089999</v>
      </c>
      <c r="F13" s="313">
        <v>259211983845</v>
      </c>
      <c r="I13" s="201"/>
      <c r="J13" s="201"/>
      <c r="K13" s="201"/>
      <c r="L13" s="201"/>
      <c r="M13" s="201"/>
    </row>
    <row r="14" spans="1:13" ht="52.8">
      <c r="A14" s="242" t="s">
        <v>56</v>
      </c>
      <c r="B14" s="242"/>
      <c r="C14" s="278" t="s">
        <v>569</v>
      </c>
      <c r="D14" s="212" t="s">
        <v>570</v>
      </c>
      <c r="E14" s="313">
        <v>-6721853020</v>
      </c>
      <c r="F14" s="313">
        <v>-7050744710</v>
      </c>
      <c r="I14" s="201"/>
      <c r="J14" s="201"/>
      <c r="K14" s="201"/>
      <c r="L14" s="201"/>
      <c r="M14" s="201"/>
    </row>
    <row r="15" spans="1:13" ht="54.75" customHeight="1">
      <c r="A15" s="463"/>
      <c r="B15" s="212" t="s">
        <v>110</v>
      </c>
      <c r="C15" s="279" t="s">
        <v>571</v>
      </c>
      <c r="D15" s="212" t="s">
        <v>572</v>
      </c>
      <c r="E15" s="314">
        <v>-6721853020</v>
      </c>
      <c r="F15" s="314">
        <v>-7050744710</v>
      </c>
      <c r="I15" s="201"/>
      <c r="J15" s="201"/>
      <c r="K15" s="201"/>
      <c r="L15" s="201"/>
      <c r="M15" s="201"/>
    </row>
    <row r="16" spans="1:13" ht="53.25" customHeight="1">
      <c r="A16" s="464"/>
      <c r="B16" s="212" t="s">
        <v>112</v>
      </c>
      <c r="C16" s="279" t="s">
        <v>573</v>
      </c>
      <c r="D16" s="212" t="s">
        <v>574</v>
      </c>
      <c r="E16" s="314"/>
      <c r="F16" s="314"/>
      <c r="I16" s="201"/>
      <c r="J16" s="201"/>
      <c r="K16" s="201"/>
      <c r="L16" s="201"/>
      <c r="M16" s="201"/>
    </row>
    <row r="17" spans="1:13" ht="51.75" customHeight="1">
      <c r="A17" s="242" t="s">
        <v>133</v>
      </c>
      <c r="B17" s="242"/>
      <c r="C17" s="278" t="s">
        <v>635</v>
      </c>
      <c r="D17" s="242" t="s">
        <v>575</v>
      </c>
      <c r="E17" s="313">
        <v>4893676731</v>
      </c>
      <c r="F17" s="313">
        <v>-23289149136</v>
      </c>
      <c r="H17" s="201"/>
      <c r="I17" s="201"/>
      <c r="J17" s="201"/>
      <c r="K17" s="201"/>
      <c r="L17" s="201"/>
      <c r="M17" s="201"/>
    </row>
    <row r="18" spans="1:13" ht="29.25" customHeight="1">
      <c r="A18" s="463"/>
      <c r="B18" s="212" t="s">
        <v>576</v>
      </c>
      <c r="C18" s="279" t="s">
        <v>577</v>
      </c>
      <c r="D18" s="212" t="s">
        <v>578</v>
      </c>
      <c r="E18" s="314">
        <v>7912401397</v>
      </c>
      <c r="F18" s="314">
        <v>21011729013</v>
      </c>
      <c r="H18" s="201"/>
      <c r="I18" s="201"/>
      <c r="J18" s="201"/>
      <c r="K18" s="201"/>
      <c r="L18" s="201"/>
      <c r="M18" s="201"/>
    </row>
    <row r="19" spans="1:13" ht="29.25" customHeight="1">
      <c r="A19" s="465"/>
      <c r="B19" s="212" t="s">
        <v>579</v>
      </c>
      <c r="C19" s="279" t="s">
        <v>580</v>
      </c>
      <c r="D19" s="212" t="s">
        <v>581</v>
      </c>
      <c r="E19" s="314">
        <v>3018724666</v>
      </c>
      <c r="F19" s="314">
        <v>44300878149</v>
      </c>
      <c r="H19" s="201"/>
      <c r="I19" s="201"/>
      <c r="J19" s="201"/>
      <c r="K19" s="201"/>
      <c r="L19" s="201"/>
      <c r="M19" s="201"/>
    </row>
    <row r="20" spans="1:13" s="202" customFormat="1" ht="39" customHeight="1">
      <c r="A20" s="242" t="s">
        <v>135</v>
      </c>
      <c r="B20" s="242"/>
      <c r="C20" s="280" t="s">
        <v>594</v>
      </c>
      <c r="D20" s="242" t="s">
        <v>582</v>
      </c>
      <c r="E20" s="313">
        <v>227043913710</v>
      </c>
      <c r="F20" s="313">
        <v>228872089999</v>
      </c>
      <c r="H20" s="203"/>
      <c r="I20" s="201"/>
      <c r="J20" s="201"/>
      <c r="K20" s="201"/>
      <c r="L20" s="201"/>
      <c r="M20" s="201"/>
    </row>
    <row r="21" spans="1:13">
      <c r="A21" s="192"/>
      <c r="B21" s="192"/>
      <c r="C21" s="200"/>
      <c r="D21" s="192"/>
      <c r="E21" s="315"/>
      <c r="F21" s="289"/>
    </row>
    <row r="23" spans="1:13">
      <c r="A23" s="193" t="s">
        <v>626</v>
      </c>
      <c r="B23" s="195"/>
      <c r="C23" s="206"/>
      <c r="E23" s="246" t="s">
        <v>627</v>
      </c>
    </row>
    <row r="24" spans="1:13">
      <c r="A24" s="207" t="s">
        <v>176</v>
      </c>
      <c r="B24" s="195"/>
      <c r="C24" s="206"/>
      <c r="E24" s="290" t="s">
        <v>177</v>
      </c>
    </row>
    <row r="25" spans="1:13">
      <c r="A25" s="195"/>
      <c r="B25" s="195"/>
      <c r="C25" s="206"/>
      <c r="E25" s="291"/>
    </row>
    <row r="26" spans="1:13">
      <c r="A26" s="195"/>
      <c r="B26" s="195"/>
      <c r="C26" s="206"/>
      <c r="E26" s="291"/>
    </row>
    <row r="27" spans="1:13">
      <c r="A27" s="195"/>
      <c r="B27" s="195"/>
      <c r="C27" s="206"/>
      <c r="E27" s="291"/>
    </row>
    <row r="28" spans="1:13">
      <c r="A28" s="195"/>
      <c r="B28" s="195"/>
      <c r="C28" s="206"/>
      <c r="E28" s="291"/>
    </row>
    <row r="29" spans="1:13">
      <c r="A29" s="195"/>
      <c r="B29" s="195"/>
      <c r="C29" s="206"/>
      <c r="E29" s="291"/>
    </row>
    <row r="30" spans="1:13">
      <c r="A30" s="195"/>
      <c r="B30" s="195"/>
      <c r="C30" s="206"/>
      <c r="E30" s="291"/>
    </row>
    <row r="31" spans="1:13">
      <c r="A31" s="195"/>
      <c r="B31" s="195"/>
      <c r="C31" s="206"/>
      <c r="E31" s="291"/>
    </row>
    <row r="32" spans="1:13">
      <c r="A32" s="208"/>
      <c r="B32" s="208"/>
      <c r="C32" s="194"/>
      <c r="E32" s="235"/>
      <c r="F32" s="292"/>
    </row>
    <row r="33" spans="1:5">
      <c r="A33" s="205" t="s">
        <v>236</v>
      </c>
      <c r="B33" s="195"/>
      <c r="C33" s="206"/>
      <c r="E33" s="233" t="s">
        <v>445</v>
      </c>
    </row>
    <row r="34" spans="1:5">
      <c r="A34" s="205" t="s">
        <v>592</v>
      </c>
      <c r="B34" s="195"/>
      <c r="C34" s="206"/>
      <c r="E34" s="233"/>
    </row>
    <row r="35" spans="1:5">
      <c r="A35" s="195" t="s">
        <v>237</v>
      </c>
      <c r="B35" s="195"/>
      <c r="C35" s="206"/>
      <c r="E35" s="234"/>
    </row>
  </sheetData>
  <mergeCells count="15">
    <mergeCell ref="A1:F1"/>
    <mergeCell ref="A2:F2"/>
    <mergeCell ref="A3:G4"/>
    <mergeCell ref="A5:G5"/>
    <mergeCell ref="B8:C8"/>
    <mergeCell ref="D8:G8"/>
    <mergeCell ref="B7:C7"/>
    <mergeCell ref="D7:F7"/>
    <mergeCell ref="A12:B12"/>
    <mergeCell ref="A15:A16"/>
    <mergeCell ref="A18:A19"/>
    <mergeCell ref="B9:C9"/>
    <mergeCell ref="D9:F9"/>
    <mergeCell ref="B10:C10"/>
    <mergeCell ref="D10:F10"/>
  </mergeCells>
  <pageMargins left="0.65" right="0.37" top="1" bottom="1" header="0.5" footer="0.5"/>
  <pageSetup scale="7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view="pageBreakPreview" topLeftCell="C1" zoomScaleNormal="100" zoomScaleSheetLayoutView="100" workbookViewId="0">
      <selection activeCell="I13" sqref="I13"/>
    </sheetView>
  </sheetViews>
  <sheetFormatPr defaultColWidth="9.109375" defaultRowHeight="13.2"/>
  <cols>
    <col min="1" max="1" width="9.109375" style="26"/>
    <col min="2" max="2" width="59.44140625" style="26" customWidth="1"/>
    <col min="3" max="3" width="12.88671875" style="26" customWidth="1"/>
    <col min="4" max="4" width="28.88671875" style="230" customWidth="1"/>
    <col min="5" max="5" width="29.5546875" style="230" customWidth="1"/>
    <col min="6" max="6" width="2.5546875" style="26" customWidth="1"/>
    <col min="7" max="7" width="24.33203125" style="389" customWidth="1"/>
    <col min="8" max="8" width="18.6640625" style="389" bestFit="1" customWidth="1"/>
    <col min="9" max="9" width="14.5546875" style="221" bestFit="1" customWidth="1"/>
    <col min="10" max="16384" width="9.109375" style="26"/>
  </cols>
  <sheetData>
    <row r="1" spans="1:9" ht="23.25" customHeight="1">
      <c r="A1" s="456" t="s">
        <v>507</v>
      </c>
      <c r="B1" s="456"/>
      <c r="C1" s="456"/>
      <c r="D1" s="456"/>
      <c r="E1" s="456"/>
      <c r="F1" s="456"/>
    </row>
    <row r="2" spans="1:9" ht="27" customHeight="1">
      <c r="A2" s="475" t="s">
        <v>508</v>
      </c>
      <c r="B2" s="475"/>
      <c r="C2" s="475"/>
      <c r="D2" s="475"/>
      <c r="E2" s="475"/>
      <c r="F2" s="475"/>
    </row>
    <row r="3" spans="1:9" ht="15" customHeight="1">
      <c r="A3" s="455" t="s">
        <v>261</v>
      </c>
      <c r="B3" s="455"/>
      <c r="C3" s="455"/>
      <c r="D3" s="455"/>
      <c r="E3" s="455"/>
      <c r="F3" s="455"/>
    </row>
    <row r="4" spans="1:9">
      <c r="A4" s="455"/>
      <c r="B4" s="455"/>
      <c r="C4" s="455"/>
      <c r="D4" s="455"/>
      <c r="E4" s="455"/>
      <c r="F4" s="455"/>
    </row>
    <row r="5" spans="1:9">
      <c r="A5" s="459" t="s">
        <v>651</v>
      </c>
      <c r="B5" s="459"/>
      <c r="C5" s="459"/>
      <c r="D5" s="459"/>
      <c r="E5" s="459"/>
      <c r="F5" s="459"/>
    </row>
    <row r="6" spans="1:9">
      <c r="A6" s="352"/>
      <c r="B6" s="352"/>
      <c r="C6" s="352"/>
      <c r="D6" s="351"/>
      <c r="E6" s="351"/>
      <c r="F6" s="1"/>
    </row>
    <row r="7" spans="1:9" ht="31.5" customHeight="1">
      <c r="A7" s="458" t="s">
        <v>244</v>
      </c>
      <c r="B7" s="458"/>
      <c r="C7" s="458" t="s">
        <v>605</v>
      </c>
      <c r="D7" s="458"/>
      <c r="E7" s="458"/>
      <c r="F7" s="458"/>
    </row>
    <row r="8" spans="1:9" ht="30" customHeight="1">
      <c r="A8" s="458" t="s">
        <v>242</v>
      </c>
      <c r="B8" s="458"/>
      <c r="C8" s="458" t="s">
        <v>444</v>
      </c>
      <c r="D8" s="458"/>
      <c r="E8" s="458"/>
      <c r="F8" s="458"/>
    </row>
    <row r="9" spans="1:9" ht="30" customHeight="1">
      <c r="A9" s="454" t="s">
        <v>241</v>
      </c>
      <c r="B9" s="454"/>
      <c r="C9" s="454" t="s">
        <v>243</v>
      </c>
      <c r="D9" s="454"/>
      <c r="E9" s="454"/>
      <c r="F9" s="454"/>
    </row>
    <row r="10" spans="1:9" ht="30" customHeight="1">
      <c r="A10" s="454" t="s">
        <v>245</v>
      </c>
      <c r="B10" s="454"/>
      <c r="C10" s="454" t="s">
        <v>653</v>
      </c>
      <c r="D10" s="454"/>
      <c r="E10" s="454"/>
      <c r="F10" s="454"/>
    </row>
    <row r="11" spans="1:9" ht="22.5" customHeight="1">
      <c r="A11" s="353"/>
      <c r="B11" s="353"/>
      <c r="C11" s="353"/>
      <c r="D11" s="349"/>
      <c r="E11" s="349"/>
      <c r="F11" s="353"/>
    </row>
    <row r="12" spans="1:9" ht="21" customHeight="1">
      <c r="A12" s="256" t="s">
        <v>265</v>
      </c>
      <c r="B12" s="230"/>
      <c r="C12" s="230"/>
    </row>
    <row r="13" spans="1:9" s="191" customFormat="1" ht="43.5" customHeight="1">
      <c r="A13" s="425" t="s">
        <v>200</v>
      </c>
      <c r="B13" s="425" t="s">
        <v>205</v>
      </c>
      <c r="C13" s="425" t="s">
        <v>206</v>
      </c>
      <c r="D13" s="425" t="s">
        <v>447</v>
      </c>
      <c r="E13" s="425" t="s">
        <v>448</v>
      </c>
      <c r="G13" s="389"/>
      <c r="H13" s="389"/>
      <c r="I13" s="221"/>
    </row>
    <row r="14" spans="1:9" s="1" customFormat="1" ht="31.5" customHeight="1">
      <c r="A14" s="395" t="s">
        <v>46</v>
      </c>
      <c r="B14" s="426" t="s">
        <v>658</v>
      </c>
      <c r="C14" s="426" t="s">
        <v>147</v>
      </c>
      <c r="D14" s="427"/>
      <c r="E14" s="427"/>
      <c r="G14" s="389"/>
      <c r="H14" s="389"/>
      <c r="I14" s="221"/>
    </row>
    <row r="15" spans="1:9" s="1" customFormat="1" ht="50.25" customHeight="1">
      <c r="A15" s="395">
        <v>1</v>
      </c>
      <c r="B15" s="426" t="s">
        <v>525</v>
      </c>
      <c r="C15" s="426" t="s">
        <v>148</v>
      </c>
      <c r="D15" s="300">
        <v>1.200087395308109E-2</v>
      </c>
      <c r="E15" s="301">
        <v>1.2000820196401044E-2</v>
      </c>
      <c r="G15" s="389"/>
      <c r="H15" s="389"/>
      <c r="I15" s="221"/>
    </row>
    <row r="16" spans="1:9" s="1" customFormat="1" ht="56.25" customHeight="1">
      <c r="A16" s="395">
        <v>2</v>
      </c>
      <c r="B16" s="426" t="s">
        <v>526</v>
      </c>
      <c r="C16" s="426" t="s">
        <v>149</v>
      </c>
      <c r="D16" s="300">
        <v>1.5231122511644125E-3</v>
      </c>
      <c r="E16" s="301">
        <v>1.4198336039982619E-3</v>
      </c>
      <c r="G16" s="389"/>
      <c r="H16" s="389"/>
      <c r="I16" s="221"/>
    </row>
    <row r="17" spans="1:10" s="1" customFormat="1" ht="75" customHeight="1">
      <c r="A17" s="395">
        <v>3</v>
      </c>
      <c r="B17" s="428" t="s">
        <v>527</v>
      </c>
      <c r="C17" s="426" t="s">
        <v>150</v>
      </c>
      <c r="D17" s="300">
        <v>1.615460398390335E-3</v>
      </c>
      <c r="E17" s="301">
        <v>1.4754998927815049E-3</v>
      </c>
      <c r="G17" s="389"/>
      <c r="H17" s="389"/>
      <c r="I17" s="221"/>
    </row>
    <row r="18" spans="1:10" s="1" customFormat="1" ht="48" customHeight="1">
      <c r="A18" s="395">
        <v>4</v>
      </c>
      <c r="B18" s="426" t="s">
        <v>659</v>
      </c>
      <c r="C18" s="426" t="s">
        <v>151</v>
      </c>
      <c r="D18" s="300">
        <v>4.2326835636782596E-4</v>
      </c>
      <c r="E18" s="301">
        <v>3.9948374650988343E-4</v>
      </c>
      <c r="G18" s="389"/>
      <c r="H18" s="389"/>
      <c r="I18" s="221"/>
      <c r="J18" s="227"/>
    </row>
    <row r="19" spans="1:10" s="1" customFormat="1" ht="56.25" customHeight="1">
      <c r="A19" s="395">
        <v>5</v>
      </c>
      <c r="B19" s="426" t="s">
        <v>528</v>
      </c>
      <c r="C19" s="426"/>
      <c r="D19" s="300">
        <v>0</v>
      </c>
      <c r="E19" s="300">
        <v>0</v>
      </c>
      <c r="G19" s="389"/>
      <c r="H19" s="389"/>
      <c r="I19" s="221"/>
      <c r="J19" s="227"/>
    </row>
    <row r="20" spans="1:10" s="1" customFormat="1" ht="57.75" customHeight="1">
      <c r="A20" s="395">
        <v>6</v>
      </c>
      <c r="B20" s="426" t="s">
        <v>529</v>
      </c>
      <c r="C20" s="426"/>
      <c r="D20" s="300">
        <v>0</v>
      </c>
      <c r="E20" s="300">
        <v>0</v>
      </c>
      <c r="G20" s="389"/>
      <c r="H20" s="389"/>
      <c r="I20" s="221"/>
      <c r="J20" s="227"/>
    </row>
    <row r="21" spans="1:10" s="1" customFormat="1" ht="81" customHeight="1">
      <c r="A21" s="395">
        <v>7</v>
      </c>
      <c r="B21" s="428" t="s">
        <v>660</v>
      </c>
      <c r="C21" s="426" t="s">
        <v>152</v>
      </c>
      <c r="D21" s="300">
        <v>5.2440955788813854E-3</v>
      </c>
      <c r="E21" s="301">
        <v>5.7716461108171238E-3</v>
      </c>
      <c r="G21" s="389"/>
      <c r="H21" s="389"/>
      <c r="I21" s="221"/>
      <c r="J21" s="227"/>
    </row>
    <row r="22" spans="1:10" s="1" customFormat="1" ht="42" customHeight="1">
      <c r="A22" s="395">
        <v>8</v>
      </c>
      <c r="B22" s="426" t="s">
        <v>530</v>
      </c>
      <c r="C22" s="426" t="s">
        <v>153</v>
      </c>
      <c r="D22" s="300">
        <v>2.0806810537885044E-2</v>
      </c>
      <c r="E22" s="301">
        <v>2.1067283550507819E-2</v>
      </c>
      <c r="G22" s="389"/>
      <c r="H22" s="389"/>
      <c r="I22" s="221"/>
      <c r="J22" s="227"/>
    </row>
    <row r="23" spans="1:10" s="1" customFormat="1" ht="69.75" customHeight="1">
      <c r="A23" s="395">
        <v>9</v>
      </c>
      <c r="B23" s="428" t="s">
        <v>661</v>
      </c>
      <c r="C23" s="426" t="s">
        <v>154</v>
      </c>
      <c r="D23" s="300">
        <v>1.458837841265487</v>
      </c>
      <c r="E23" s="301">
        <v>2.3036725215325906</v>
      </c>
      <c r="G23" s="389"/>
      <c r="H23" s="389"/>
      <c r="I23" s="221"/>
      <c r="J23" s="227"/>
    </row>
    <row r="24" spans="1:10" s="1" customFormat="1" ht="57" customHeight="1">
      <c r="A24" s="395">
        <v>10</v>
      </c>
      <c r="B24" s="428" t="s">
        <v>531</v>
      </c>
      <c r="C24" s="426"/>
      <c r="D24" s="301"/>
      <c r="E24" s="301"/>
      <c r="G24" s="389"/>
      <c r="H24" s="389"/>
      <c r="I24" s="221"/>
      <c r="J24" s="227"/>
    </row>
    <row r="25" spans="1:10" s="1" customFormat="1" ht="36.75" customHeight="1">
      <c r="A25" s="395" t="s">
        <v>56</v>
      </c>
      <c r="B25" s="426" t="s">
        <v>662</v>
      </c>
      <c r="C25" s="426" t="s">
        <v>155</v>
      </c>
      <c r="D25" s="300"/>
      <c r="E25" s="308"/>
      <c r="G25" s="389"/>
      <c r="H25" s="389"/>
      <c r="I25" s="221"/>
      <c r="J25" s="227"/>
    </row>
    <row r="26" spans="1:10" s="1" customFormat="1" ht="30" customHeight="1">
      <c r="A26" s="472">
        <v>1</v>
      </c>
      <c r="B26" s="426" t="s">
        <v>663</v>
      </c>
      <c r="C26" s="426" t="s">
        <v>156</v>
      </c>
      <c r="D26" s="308">
        <v>183766732100</v>
      </c>
      <c r="E26" s="429">
        <v>202077231200</v>
      </c>
      <c r="G26" s="389"/>
      <c r="H26" s="389"/>
      <c r="I26" s="221"/>
      <c r="J26" s="227"/>
    </row>
    <row r="27" spans="1:10" s="1" customFormat="1" ht="39.75" customHeight="1">
      <c r="A27" s="473"/>
      <c r="B27" s="426" t="s">
        <v>664</v>
      </c>
      <c r="C27" s="426" t="s">
        <v>157</v>
      </c>
      <c r="D27" s="257">
        <v>183766732100</v>
      </c>
      <c r="E27" s="308">
        <v>202077231200</v>
      </c>
      <c r="G27" s="389"/>
      <c r="H27" s="389"/>
      <c r="I27" s="221"/>
      <c r="J27" s="227"/>
    </row>
    <row r="28" spans="1:10" s="1" customFormat="1" ht="42.75" customHeight="1">
      <c r="A28" s="474"/>
      <c r="B28" s="426" t="s">
        <v>665</v>
      </c>
      <c r="C28" s="426" t="s">
        <v>158</v>
      </c>
      <c r="D28" s="302">
        <v>18376673.210000001</v>
      </c>
      <c r="E28" s="430">
        <v>20207723.120000001</v>
      </c>
      <c r="G28" s="389"/>
      <c r="H28" s="389"/>
      <c r="I28" s="221"/>
      <c r="J28" s="227"/>
    </row>
    <row r="29" spans="1:10" s="1" customFormat="1" ht="32.25" customHeight="1">
      <c r="A29" s="472">
        <v>2</v>
      </c>
      <c r="B29" s="426" t="s">
        <v>666</v>
      </c>
      <c r="C29" s="426" t="s">
        <v>159</v>
      </c>
      <c r="D29" s="308">
        <v>4015424600</v>
      </c>
      <c r="E29" s="308">
        <v>-18310499100</v>
      </c>
      <c r="G29" s="389"/>
      <c r="H29" s="389"/>
      <c r="I29" s="221"/>
      <c r="J29" s="227"/>
    </row>
    <row r="30" spans="1:10" s="1" customFormat="1" ht="31.5" customHeight="1">
      <c r="A30" s="473"/>
      <c r="B30" s="426" t="s">
        <v>667</v>
      </c>
      <c r="C30" s="426" t="s">
        <v>160</v>
      </c>
      <c r="D30" s="309">
        <v>651174.94999999995</v>
      </c>
      <c r="E30" s="309">
        <v>1658254.52</v>
      </c>
      <c r="G30" s="389"/>
      <c r="H30" s="389"/>
      <c r="I30" s="221"/>
      <c r="J30" s="227"/>
    </row>
    <row r="31" spans="1:10" s="1" customFormat="1" ht="30" customHeight="1">
      <c r="A31" s="473"/>
      <c r="B31" s="426" t="s">
        <v>668</v>
      </c>
      <c r="C31" s="426" t="s">
        <v>161</v>
      </c>
      <c r="D31" s="308">
        <v>6511749500</v>
      </c>
      <c r="E31" s="308">
        <v>16582545200</v>
      </c>
      <c r="G31" s="389"/>
      <c r="H31" s="389"/>
      <c r="I31" s="221"/>
      <c r="J31" s="227"/>
    </row>
    <row r="32" spans="1:10" s="1" customFormat="1" ht="30.75" customHeight="1">
      <c r="A32" s="473"/>
      <c r="B32" s="426" t="s">
        <v>669</v>
      </c>
      <c r="C32" s="426" t="s">
        <v>162</v>
      </c>
      <c r="D32" s="309">
        <v>-249632.49</v>
      </c>
      <c r="E32" s="309">
        <v>-3489304.43</v>
      </c>
      <c r="G32" s="389"/>
      <c r="H32" s="389"/>
      <c r="I32" s="221"/>
      <c r="J32" s="227"/>
    </row>
    <row r="33" spans="1:10" s="1" customFormat="1" ht="42.75" customHeight="1">
      <c r="A33" s="474"/>
      <c r="B33" s="426" t="s">
        <v>670</v>
      </c>
      <c r="C33" s="426" t="s">
        <v>163</v>
      </c>
      <c r="D33" s="308">
        <v>-2496324900</v>
      </c>
      <c r="E33" s="308">
        <v>-34893044300</v>
      </c>
      <c r="G33" s="389"/>
      <c r="H33" s="389"/>
      <c r="I33" s="221"/>
      <c r="J33" s="227"/>
    </row>
    <row r="34" spans="1:10" s="1" customFormat="1" ht="33" customHeight="1">
      <c r="A34" s="472">
        <v>3</v>
      </c>
      <c r="B34" s="426" t="s">
        <v>671</v>
      </c>
      <c r="C34" s="426" t="s">
        <v>164</v>
      </c>
      <c r="D34" s="257">
        <v>187782156700</v>
      </c>
      <c r="E34" s="308">
        <v>183766732100</v>
      </c>
      <c r="G34" s="389"/>
      <c r="H34" s="389"/>
      <c r="I34" s="221"/>
      <c r="J34" s="227"/>
    </row>
    <row r="35" spans="1:10" s="1" customFormat="1" ht="55.5" customHeight="1">
      <c r="A35" s="473"/>
      <c r="B35" s="426" t="s">
        <v>532</v>
      </c>
      <c r="C35" s="426" t="s">
        <v>165</v>
      </c>
      <c r="D35" s="257">
        <v>187782156700</v>
      </c>
      <c r="E35" s="308">
        <v>183766732100</v>
      </c>
      <c r="G35" s="389"/>
      <c r="H35" s="389"/>
      <c r="I35" s="221"/>
      <c r="J35" s="227"/>
    </row>
    <row r="36" spans="1:10" s="1" customFormat="1" ht="45" customHeight="1">
      <c r="A36" s="474"/>
      <c r="B36" s="426" t="s">
        <v>533</v>
      </c>
      <c r="C36" s="426" t="s">
        <v>166</v>
      </c>
      <c r="D36" s="302">
        <v>18778215.670000002</v>
      </c>
      <c r="E36" s="430">
        <v>18376673.210000001</v>
      </c>
      <c r="G36" s="389"/>
      <c r="H36" s="389"/>
      <c r="I36" s="221"/>
      <c r="J36" s="227"/>
    </row>
    <row r="37" spans="1:10" s="1" customFormat="1" ht="55.5" customHeight="1">
      <c r="A37" s="395">
        <v>4</v>
      </c>
      <c r="B37" s="426" t="s">
        <v>672</v>
      </c>
      <c r="C37" s="426" t="s">
        <v>167</v>
      </c>
      <c r="D37" s="340">
        <v>2.0000000000000001E-4</v>
      </c>
      <c r="E37" s="301">
        <v>2.0000000000000001E-4</v>
      </c>
      <c r="G37" s="389"/>
      <c r="H37" s="389"/>
      <c r="I37" s="221"/>
      <c r="J37" s="227"/>
    </row>
    <row r="38" spans="1:10" s="1" customFormat="1" ht="39.75" customHeight="1">
      <c r="A38" s="395">
        <v>5</v>
      </c>
      <c r="B38" s="426" t="s">
        <v>673</v>
      </c>
      <c r="C38" s="426" t="s">
        <v>168</v>
      </c>
      <c r="D38" s="301">
        <v>0.29010000000000002</v>
      </c>
      <c r="E38" s="301">
        <v>0.29630000000000001</v>
      </c>
      <c r="G38" s="389"/>
      <c r="H38" s="389"/>
      <c r="I38" s="221"/>
      <c r="J38" s="227"/>
    </row>
    <row r="39" spans="1:10" s="1" customFormat="1" ht="39" customHeight="1">
      <c r="A39" s="395">
        <v>6</v>
      </c>
      <c r="B39" s="426" t="s">
        <v>674</v>
      </c>
      <c r="C39" s="426" t="s">
        <v>169</v>
      </c>
      <c r="D39" s="301">
        <v>6.4999999999999997E-3</v>
      </c>
      <c r="E39" s="301">
        <v>6.7000000000000002E-3</v>
      </c>
      <c r="G39" s="389"/>
      <c r="H39" s="389"/>
      <c r="I39" s="221"/>
      <c r="J39" s="227"/>
    </row>
    <row r="40" spans="1:10" s="1" customFormat="1" ht="39" customHeight="1">
      <c r="A40" s="395">
        <v>7</v>
      </c>
      <c r="B40" s="426" t="s">
        <v>675</v>
      </c>
      <c r="C40" s="426" t="s">
        <v>170</v>
      </c>
      <c r="D40" s="429">
        <v>3824</v>
      </c>
      <c r="E40" s="429">
        <v>3744</v>
      </c>
      <c r="G40" s="389"/>
      <c r="H40" s="389"/>
      <c r="I40" s="221"/>
    </row>
    <row r="41" spans="1:10" s="1" customFormat="1" ht="39" customHeight="1">
      <c r="A41" s="395">
        <v>7</v>
      </c>
      <c r="B41" s="426" t="s">
        <v>534</v>
      </c>
      <c r="C41" s="426" t="s">
        <v>584</v>
      </c>
      <c r="D41" s="302">
        <v>12090.81</v>
      </c>
      <c r="E41" s="302">
        <v>12316.41</v>
      </c>
      <c r="G41" s="389"/>
      <c r="H41" s="389"/>
      <c r="I41" s="221"/>
    </row>
    <row r="42" spans="1:10" s="1" customFormat="1" ht="49.5" customHeight="1">
      <c r="A42" s="395">
        <v>8</v>
      </c>
      <c r="B42" s="426" t="s">
        <v>535</v>
      </c>
      <c r="C42" s="426" t="s">
        <v>585</v>
      </c>
      <c r="D42" s="301"/>
      <c r="E42" s="301"/>
      <c r="G42" s="389"/>
      <c r="H42" s="389"/>
      <c r="I42" s="221"/>
    </row>
    <row r="44" spans="1:10">
      <c r="B44" s="341"/>
      <c r="C44" s="341"/>
    </row>
    <row r="45" spans="1:10">
      <c r="A45" s="19" t="s">
        <v>626</v>
      </c>
      <c r="B45" s="342"/>
      <c r="C45" s="20"/>
      <c r="D45" s="246" t="s">
        <v>627</v>
      </c>
    </row>
    <row r="46" spans="1:10">
      <c r="A46" s="29" t="s">
        <v>176</v>
      </c>
      <c r="B46" s="342"/>
      <c r="C46" s="20"/>
      <c r="D46" s="282" t="s">
        <v>177</v>
      </c>
    </row>
    <row r="47" spans="1:10">
      <c r="A47" s="1"/>
      <c r="B47" s="342"/>
      <c r="C47" s="20"/>
      <c r="D47" s="223"/>
    </row>
    <row r="48" spans="1:10">
      <c r="A48" s="1"/>
      <c r="B48" s="342"/>
      <c r="C48" s="20"/>
      <c r="D48" s="223"/>
    </row>
    <row r="49" spans="1:5">
      <c r="A49" s="1"/>
      <c r="B49" s="342"/>
      <c r="C49" s="20"/>
      <c r="D49" s="223"/>
    </row>
    <row r="50" spans="1:5">
      <c r="A50" s="1"/>
      <c r="B50" s="342"/>
      <c r="C50" s="20"/>
      <c r="D50" s="223"/>
    </row>
    <row r="51" spans="1:5">
      <c r="A51" s="1"/>
      <c r="B51" s="342"/>
      <c r="C51" s="20"/>
      <c r="D51" s="223"/>
    </row>
    <row r="52" spans="1:5">
      <c r="A52" s="1"/>
      <c r="B52" s="342"/>
      <c r="C52" s="20"/>
      <c r="D52" s="223"/>
    </row>
    <row r="53" spans="1:5">
      <c r="A53" s="1"/>
      <c r="B53" s="342"/>
      <c r="C53" s="20"/>
      <c r="D53" s="223"/>
    </row>
    <row r="54" spans="1:5">
      <c r="A54" s="342"/>
      <c r="B54" s="342"/>
      <c r="C54" s="20"/>
      <c r="D54" s="231"/>
      <c r="E54" s="231"/>
    </row>
    <row r="55" spans="1:5">
      <c r="A55" s="347" t="s">
        <v>236</v>
      </c>
      <c r="B55" s="348"/>
      <c r="C55" s="20"/>
      <c r="D55" s="251" t="s">
        <v>445</v>
      </c>
    </row>
    <row r="56" spans="1:5">
      <c r="A56" s="19" t="s">
        <v>592</v>
      </c>
      <c r="B56" s="342"/>
      <c r="C56" s="20"/>
      <c r="D56" s="251"/>
    </row>
    <row r="57" spans="1:5">
      <c r="A57" s="1" t="s">
        <v>237</v>
      </c>
      <c r="B57" s="342"/>
      <c r="C57" s="20"/>
      <c r="D57" s="250"/>
    </row>
  </sheetData>
  <mergeCells count="15">
    <mergeCell ref="A1:F1"/>
    <mergeCell ref="A2:F2"/>
    <mergeCell ref="A8:B8"/>
    <mergeCell ref="C8:F8"/>
    <mergeCell ref="A29:A33"/>
    <mergeCell ref="A7:B7"/>
    <mergeCell ref="C7:F7"/>
    <mergeCell ref="A34:A36"/>
    <mergeCell ref="A3:F4"/>
    <mergeCell ref="A5:F5"/>
    <mergeCell ref="A9:B9"/>
    <mergeCell ref="C9:F9"/>
    <mergeCell ref="A10:B10"/>
    <mergeCell ref="C10:F10"/>
    <mergeCell ref="A26:A28"/>
  </mergeCells>
  <printOptions horizontalCentered="1"/>
  <pageMargins left="0.36" right="0.3" top="0.59" bottom="0.54" header="0.3" footer="0.3"/>
  <pageSetup paperSize="9" scale="69" fitToHeight="0"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ckfn1sryl7QqqqDVsdlniGfqIO1NSmN1w65m5Kv7jNs=</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K3hPfoRdTWBQurt71UvU4+C3PXpvmBOYOAwPyss6dOk=</DigestValue>
    </Reference>
  </SignedInfo>
  <SignatureValue>SBnMvayQaGIHI9jLGqrl3f8IzZE/odFSqwiXC598S2ETeNrM9gBNxfmlyO7BWWtIRkYUtzxJzL9c
y7U/7piYhJ8YDbaRda7R5v18myc2kx4IfvVByKyMj8gB7hdiGpiphfWDeZN0qwFvzaytMhL9cDlZ
bXSv8IWeST4QrIuT2x4c5e4AX8oDISw0/radZ9QgmnvxFVbs7J2So4e0gTXZnyWZTvNKvZ/m9N6S
GdnrFNVEvvzBEgnbmDNkjR6yPyyzM45spAsDY7/1ZSvBP1CJ0ZJxIBelVc6q8tlGUcZZXETL5x4w
eXN4eVb1eS0m+kt+jdH0sqvnH45nUx3kXKo6kA==</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LLJeFW+2T4a1BXwMfpQ5/xBU0WQHZ9Cs74OuF81FSMI=</DigestValue>
      </Reference>
      <Reference URI="/xl/calcChain.xml?ContentType=application/vnd.openxmlformats-officedocument.spreadsheetml.calcChain+xml">
        <DigestMethod Algorithm="http://www.w3.org/2001/04/xmlenc#sha256"/>
        <DigestValue>uTPyofrlvePfeqJ1l7hrW6hR5zq3eQGn9akVtkUTdno=</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TMDgvPBIRKg0UUGQJTzd1gNUG1jDIscSIewrCgVulP0=</DigestValue>
      </Reference>
      <Reference URI="/xl/externalLinks/externalLink1.xml?ContentType=application/vnd.openxmlformats-officedocument.spreadsheetml.externalLink+xml">
        <DigestMethod Algorithm="http://www.w3.org/2001/04/xmlenc#sha256"/>
        <DigestValue>Tayv/E9zU4df5rqtKrwtMb/uCNGUN9xcNSvyYrPIIHI=</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VRqeDL8DAJEheMBnpL2HctaM/JzugUJ7CfMSbi9eYDY=</DigestValue>
      </Reference>
      <Reference URI="/xl/printerSettings/printerSettings11.bin?ContentType=application/vnd.openxmlformats-officedocument.spreadsheetml.printerSettings">
        <DigestMethod Algorithm="http://www.w3.org/2001/04/xmlenc#sha256"/>
        <DigestValue>3dFwyn4Zy2h11AM+EnjrsOd2kfH0sZ1coVsfMNXgoIQ=</DigestValue>
      </Reference>
      <Reference URI="/xl/printerSettings/printerSettings12.bin?ContentType=application/vnd.openxmlformats-officedocument.spreadsheetml.printerSettings">
        <DigestMethod Algorithm="http://www.w3.org/2001/04/xmlenc#sha256"/>
        <DigestValue>xgTBOvTCQIHFp+lrS5NbOmtaWnrNvYJJI43ncqDiKbg=</DigestValue>
      </Reference>
      <Reference URI="/xl/printerSettings/printerSettings13.bin?ContentType=application/vnd.openxmlformats-officedocument.spreadsheetml.printerSettings">
        <DigestMethod Algorithm="http://www.w3.org/2001/04/xmlenc#sha256"/>
        <DigestValue>xgTBOvTCQIHFp+lrS5NbOmtaWnrNvYJJI43ncqDiKbg=</DigestValue>
      </Reference>
      <Reference URI="/xl/printerSettings/printerSettings14.bin?ContentType=application/vnd.openxmlformats-officedocument.spreadsheetml.printerSettings">
        <DigestMethod Algorithm="http://www.w3.org/2001/04/xmlenc#sha256"/>
        <DigestValue>rtS+ZgLc4LPxjxw3FRgTW9bcASzci65jGSmDpJ/j2H8=</DigestValue>
      </Reference>
      <Reference URI="/xl/printerSettings/printerSettings2.bin?ContentType=application/vnd.openxmlformats-officedocument.spreadsheetml.printerSettings">
        <DigestMethod Algorithm="http://www.w3.org/2001/04/xmlenc#sha256"/>
        <DigestValue>YzIPeviMa3HejuBoLydEu84/3PGLrCDUDGVdFVxAZzE=</DigestValue>
      </Reference>
      <Reference URI="/xl/printerSettings/printerSettings3.bin?ContentType=application/vnd.openxmlformats-officedocument.spreadsheetml.printerSettings">
        <DigestMethod Algorithm="http://www.w3.org/2001/04/xmlenc#sha256"/>
        <DigestValue>xgTBOvTCQIHFp+lrS5NbOmtaWnrNvYJJI43ncqDiKbg=</DigestValue>
      </Reference>
      <Reference URI="/xl/printerSettings/printerSettings4.bin?ContentType=application/vnd.openxmlformats-officedocument.spreadsheetml.printerSettings">
        <DigestMethod Algorithm="http://www.w3.org/2001/04/xmlenc#sha256"/>
        <DigestValue>xgTBOvTCQIHFp+lrS5NbOmtaWnrNvYJJI43ncqDiKbg=</DigestValue>
      </Reference>
      <Reference URI="/xl/printerSettings/printerSettings5.bin?ContentType=application/vnd.openxmlformats-officedocument.spreadsheetml.printerSettings">
        <DigestMethod Algorithm="http://www.w3.org/2001/04/xmlenc#sha256"/>
        <DigestValue>xgTBOvTCQIHFp+lrS5NbOmtaWnrNvYJJI43ncqDiKbg=</DigestValue>
      </Reference>
      <Reference URI="/xl/printerSettings/printerSettings6.bin?ContentType=application/vnd.openxmlformats-officedocument.spreadsheetml.printerSettings">
        <DigestMethod Algorithm="http://www.w3.org/2001/04/xmlenc#sha256"/>
        <DigestValue>xgTBOvTCQIHFp+lrS5NbOmtaWnrNvYJJI43ncqDiKbg=</DigestValue>
      </Reference>
      <Reference URI="/xl/printerSettings/printerSettings7.bin?ContentType=application/vnd.openxmlformats-officedocument.spreadsheetml.printerSettings">
        <DigestMethod Algorithm="http://www.w3.org/2001/04/xmlenc#sha256"/>
        <DigestValue>xgTBOvTCQIHFp+lrS5NbOmtaWnrNvYJJI43ncqDiKbg=</DigestValue>
      </Reference>
      <Reference URI="/xl/printerSettings/printerSettings8.bin?ContentType=application/vnd.openxmlformats-officedocument.spreadsheetml.printerSettings">
        <DigestMethod Algorithm="http://www.w3.org/2001/04/xmlenc#sha256"/>
        <DigestValue>rtS+ZgLc4LPxjxw3FRgTW9bcASzci65jGSmDpJ/j2H8=</DigestValue>
      </Reference>
      <Reference URI="/xl/printerSettings/printerSettings9.bin?ContentType=application/vnd.openxmlformats-officedocument.spreadsheetml.printerSettings">
        <DigestMethod Algorithm="http://www.w3.org/2001/04/xmlenc#sha256"/>
        <DigestValue>DuZzPlNJ3hoUy4ncwbm6ERIXjkkX0HaLpy6xuyicpYo=</DigestValue>
      </Reference>
      <Reference URI="/xl/sharedStrings.xml?ContentType=application/vnd.openxmlformats-officedocument.spreadsheetml.sharedStrings+xml">
        <DigestMethod Algorithm="http://www.w3.org/2001/04/xmlenc#sha256"/>
        <DigestValue>G8NmxkHRToxS5RrrThpPMvq4B3Q3/SDMdmwYJhisss8=</DigestValue>
      </Reference>
      <Reference URI="/xl/styles.xml?ContentType=application/vnd.openxmlformats-officedocument.spreadsheetml.styles+xml">
        <DigestMethod Algorithm="http://www.w3.org/2001/04/xmlenc#sha256"/>
        <DigestValue>zgGlTajoNrYabd10O8Cn32oFBya3751D6U36oBLRbew=</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0O9ddfgTdTKbuwOPwmSJw+KrVQ361iDG+YqCOAr9leI=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zywGnqcRutTo5RL4u1RlSM5O9iZKtuThnL3qzqX92DI=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cXauFLj8BYSQZchDC7yi7CAL1RDoSOsOG74SaM/AJp4=</DigestValue>
      </Reference>
      <Reference URI="/xl/worksheets/sheet10.xml?ContentType=application/vnd.openxmlformats-officedocument.spreadsheetml.worksheet+xml">
        <DigestMethod Algorithm="http://www.w3.org/2001/04/xmlenc#sha256"/>
        <DigestValue>t+bmPZxRGlT/Yrqk1+WXa2IfvvcIhoP1awb2ffrFbCI=</DigestValue>
      </Reference>
      <Reference URI="/xl/worksheets/sheet11.xml?ContentType=application/vnd.openxmlformats-officedocument.spreadsheetml.worksheet+xml">
        <DigestMethod Algorithm="http://www.w3.org/2001/04/xmlenc#sha256"/>
        <DigestValue>cwMG3dBgZHQA2riEI3Jjv3KtLgBa/6PHW/PuxdhJgLc=</DigestValue>
      </Reference>
      <Reference URI="/xl/worksheets/sheet12.xml?ContentType=application/vnd.openxmlformats-officedocument.spreadsheetml.worksheet+xml">
        <DigestMethod Algorithm="http://www.w3.org/2001/04/xmlenc#sha256"/>
        <DigestValue>62FPDZHam0UHIZLTCwSqStDh4ksregyaFdzr/lixriw=</DigestValue>
      </Reference>
      <Reference URI="/xl/worksheets/sheet13.xml?ContentType=application/vnd.openxmlformats-officedocument.spreadsheetml.worksheet+xml">
        <DigestMethod Algorithm="http://www.w3.org/2001/04/xmlenc#sha256"/>
        <DigestValue>XBvy2gCxdjKqwXoJzVplYvdJQyIV2bgklAiDT9YT9sk=</DigestValue>
      </Reference>
      <Reference URI="/xl/worksheets/sheet14.xml?ContentType=application/vnd.openxmlformats-officedocument.spreadsheetml.worksheet+xml">
        <DigestMethod Algorithm="http://www.w3.org/2001/04/xmlenc#sha256"/>
        <DigestValue>ez351VmkpthqQi4hcDaiEAYzdvVpwRgsnuDYRWCf0tY=</DigestValue>
      </Reference>
      <Reference URI="/xl/worksheets/sheet2.xml?ContentType=application/vnd.openxmlformats-officedocument.spreadsheetml.worksheet+xml">
        <DigestMethod Algorithm="http://www.w3.org/2001/04/xmlenc#sha256"/>
        <DigestValue>d0a++QYgdfNHrr2ukeFEntv7QRYSTlOxcmcDXZ/ZMAc=</DigestValue>
      </Reference>
      <Reference URI="/xl/worksheets/sheet3.xml?ContentType=application/vnd.openxmlformats-officedocument.spreadsheetml.worksheet+xml">
        <DigestMethod Algorithm="http://www.w3.org/2001/04/xmlenc#sha256"/>
        <DigestValue>nHxgh6dwzLADTaVGiUK5vBa/37rRP02HLD6N5VlA7Us=</DigestValue>
      </Reference>
      <Reference URI="/xl/worksheets/sheet4.xml?ContentType=application/vnd.openxmlformats-officedocument.spreadsheetml.worksheet+xml">
        <DigestMethod Algorithm="http://www.w3.org/2001/04/xmlenc#sha256"/>
        <DigestValue>vV1KwtR4FmL/+X4pSdJ0lSqChblLMXkjp8tmrNTy6qM=</DigestValue>
      </Reference>
      <Reference URI="/xl/worksheets/sheet5.xml?ContentType=application/vnd.openxmlformats-officedocument.spreadsheetml.worksheet+xml">
        <DigestMethod Algorithm="http://www.w3.org/2001/04/xmlenc#sha256"/>
        <DigestValue>LVgctJwzm2NQrocOc0B53L98dz1QAa8Xe3QHJ9agbTU=</DigestValue>
      </Reference>
      <Reference URI="/xl/worksheets/sheet6.xml?ContentType=application/vnd.openxmlformats-officedocument.spreadsheetml.worksheet+xml">
        <DigestMethod Algorithm="http://www.w3.org/2001/04/xmlenc#sha256"/>
        <DigestValue>CbNs22ED6ILAegruUs5wOY98OPlHsWls/kMNl/DFRYU=</DigestValue>
      </Reference>
      <Reference URI="/xl/worksheets/sheet7.xml?ContentType=application/vnd.openxmlformats-officedocument.spreadsheetml.worksheet+xml">
        <DigestMethod Algorithm="http://www.w3.org/2001/04/xmlenc#sha256"/>
        <DigestValue>+Qz+JaqVHVISJR+JifddwngLxINW/l0jFRE5DtnKiQ8=</DigestValue>
      </Reference>
      <Reference URI="/xl/worksheets/sheet8.xml?ContentType=application/vnd.openxmlformats-officedocument.spreadsheetml.worksheet+xml">
        <DigestMethod Algorithm="http://www.w3.org/2001/04/xmlenc#sha256"/>
        <DigestValue>EDuxgKtwGmRgaBx9Kwpxf0Dt+3RrhnFEx9HMRIlUwcM=</DigestValue>
      </Reference>
      <Reference URI="/xl/worksheets/sheet9.xml?ContentType=application/vnd.openxmlformats-officedocument.spreadsheetml.worksheet+xml">
        <DigestMethod Algorithm="http://www.w3.org/2001/04/xmlenc#sha256"/>
        <DigestValue>Z+BMe4ldOWRZZsK9nnfAvoJDjZTkbXhar4Qt9S9sFuQ=</DigestValue>
      </Reference>
    </Manifest>
    <SignatureProperties>
      <SignatureProperty Id="idSignatureTime" Target="#idPackageSignature">
        <mdssi:SignatureTime xmlns:mdssi="http://schemas.openxmlformats.org/package/2006/digital-signature">
          <mdssi:Format>YYYY-MM-DDThh:mm:ssTZD</mdssi:Format>
          <mdssi:Value>2024-12-05T08:00:31Z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2024-12-05T08:00:31Z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XyIchhQQ5NsNaTKA504EPBtmzKhgfUwFpICJTdsKs+g=</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XdiHHHmHD+BhXw27F20UG03DR1RWHywoIzAfdU33AvE=</DigestValue>
    </Reference>
  </SignedInfo>
  <SignatureValue>SR46ssd7OUbjZcntFkpC7iEDgh5tON2zVvlnyz4rl2JacY+J3ReCMV1O7aRWgWl9CBFDJewb5JfS
q9fLIoKnQVLeGGJlQ4LYxuwLSOZyhlPmvL3Z8+3rkWwdsQgNte2oYmGz55PJ6lRP0FlCQ5HVe359
QPqOUb+ikd39vZRPO7vZuRA/5AdJDmTFAi0nfhiHnZ71xfaVN9xEp3QdgGdG5N85PanZLIxT1KWr
T9uUsKRGtjdjDM7WodIkAMu2wb+w8+dk2mgmTXlpxSuuxpgRKyd2a8X6zAmFaxP+HYN/Evw1vlXj
20AFrIBSRzyKLU/b+i99DPyFkLjXOlwd8rgs9w==</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Transform>
          <Transform Algorithm="http://www.w3.org/TR/2001/REC-xml-c14n-20010315"/>
        </Transforms>
        <DigestMethod Algorithm="http://www.w3.org/2001/04/xmlenc#sha256"/>
        <DigestValue>LLJeFW+2T4a1BXwMfpQ5/xBU0WQHZ9Cs74OuF81FSMI=</DigestValue>
      </Reference>
      <Reference URI="/xl/calcChain.xml?ContentType=application/vnd.openxmlformats-officedocument.spreadsheetml.calcChain+xml">
        <DigestMethod Algorithm="http://www.w3.org/2001/04/xmlenc#sha256"/>
        <DigestValue>uTPyofrlvePfeqJ1l7hrW6hR5zq3eQGn9akVtkUTdno=</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hIAwo+ScaJL229IfReEYQRrVPdNwnpFnFxA5MGCXFjo=</DigestValue>
      </Reference>
      <Reference URI="/xl/externalLinks/externalLink1.xml?ContentType=application/vnd.openxmlformats-officedocument.spreadsheetml.externalLink+xml">
        <DigestMethod Algorithm="http://www.w3.org/2001/04/xmlenc#sha256"/>
        <DigestValue>Tayv/E9zU4df5rqtKrwtMb/uCNGUN9xcNSvyYrPIIHI=</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VRqeDL8DAJEheMBnpL2HctaM/JzugUJ7CfMSbi9eYDY=</DigestValue>
      </Reference>
      <Reference URI="/xl/printerSettings/printerSettings11.bin?ContentType=application/vnd.openxmlformats-officedocument.spreadsheetml.printerSettings">
        <DigestMethod Algorithm="http://www.w3.org/2001/04/xmlenc#sha256"/>
        <DigestValue>3dFwyn4Zy2h11AM+EnjrsOd2kfH0sZ1coVsfMNXgoIQ=</DigestValue>
      </Reference>
      <Reference URI="/xl/printerSettings/printerSettings12.bin?ContentType=application/vnd.openxmlformats-officedocument.spreadsheetml.printerSettings">
        <DigestMethod Algorithm="http://www.w3.org/2001/04/xmlenc#sha256"/>
        <DigestValue>4w4DvsAY1yMrLSPy8f/p7kHlw1Cx/Z6P2foNCnN8lDQ=</DigestValue>
      </Reference>
      <Reference URI="/xl/printerSettings/printerSettings13.bin?ContentType=application/vnd.openxmlformats-officedocument.spreadsheetml.printerSettings">
        <DigestMethod Algorithm="http://www.w3.org/2001/04/xmlenc#sha256"/>
        <DigestValue>4w4DvsAY1yMrLSPy8f/p7kHlw1Cx/Z6P2foNCnN8lDQ=</DigestValue>
      </Reference>
      <Reference URI="/xl/printerSettings/printerSettings14.bin?ContentType=application/vnd.openxmlformats-officedocument.spreadsheetml.printerSettings">
        <DigestMethod Algorithm="http://www.w3.org/2001/04/xmlenc#sha256"/>
        <DigestValue>4w4DvsAY1yMrLSPy8f/p7kHlw1Cx/Z6P2foNCnN8lDQ=</DigestValue>
      </Reference>
      <Reference URI="/xl/printerSettings/printerSettings2.bin?ContentType=application/vnd.openxmlformats-officedocument.spreadsheetml.printerSettings">
        <DigestMethod Algorithm="http://www.w3.org/2001/04/xmlenc#sha256"/>
        <DigestValue>YzIPeviMa3HejuBoLydEu84/3PGLrCDUDGVdFVxAZzE=</DigestValue>
      </Reference>
      <Reference URI="/xl/printerSettings/printerSettings3.bin?ContentType=application/vnd.openxmlformats-officedocument.spreadsheetml.printerSettings">
        <DigestMethod Algorithm="http://www.w3.org/2001/04/xmlenc#sha256"/>
        <DigestValue>xgTBOvTCQIHFp+lrS5NbOmtaWnrNvYJJI43ncqDiKbg=</DigestValue>
      </Reference>
      <Reference URI="/xl/printerSettings/printerSettings4.bin?ContentType=application/vnd.openxmlformats-officedocument.spreadsheetml.printerSettings">
        <DigestMethod Algorithm="http://www.w3.org/2001/04/xmlenc#sha256"/>
        <DigestValue>4w4DvsAY1yMrLSPy8f/p7kHlw1Cx/Z6P2foNCnN8lDQ=</DigestValue>
      </Reference>
      <Reference URI="/xl/printerSettings/printerSettings5.bin?ContentType=application/vnd.openxmlformats-officedocument.spreadsheetml.printerSettings">
        <DigestMethod Algorithm="http://www.w3.org/2001/04/xmlenc#sha256"/>
        <DigestValue>4w4DvsAY1yMrLSPy8f/p7kHlw1Cx/Z6P2foNCnN8lDQ=</DigestValue>
      </Reference>
      <Reference URI="/xl/printerSettings/printerSettings6.bin?ContentType=application/vnd.openxmlformats-officedocument.spreadsheetml.printerSettings">
        <DigestMethod Algorithm="http://www.w3.org/2001/04/xmlenc#sha256"/>
        <DigestValue>4w4DvsAY1yMrLSPy8f/p7kHlw1Cx/Z6P2foNCnN8lDQ=</DigestValue>
      </Reference>
      <Reference URI="/xl/printerSettings/printerSettings7.bin?ContentType=application/vnd.openxmlformats-officedocument.spreadsheetml.printerSettings">
        <DigestMethod Algorithm="http://www.w3.org/2001/04/xmlenc#sha256"/>
        <DigestValue>4w4DvsAY1yMrLSPy8f/p7kHlw1Cx/Z6P2foNCnN8lDQ=</DigestValue>
      </Reference>
      <Reference URI="/xl/printerSettings/printerSettings8.bin?ContentType=application/vnd.openxmlformats-officedocument.spreadsheetml.printerSettings">
        <DigestMethod Algorithm="http://www.w3.org/2001/04/xmlenc#sha256"/>
        <DigestValue>4w4DvsAY1yMrLSPy8f/p7kHlw1Cx/Z6P2foNCnN8lDQ=</DigestValue>
      </Reference>
      <Reference URI="/xl/printerSettings/printerSettings9.bin?ContentType=application/vnd.openxmlformats-officedocument.spreadsheetml.printerSettings">
        <DigestMethod Algorithm="http://www.w3.org/2001/04/xmlenc#sha256"/>
        <DigestValue>HEoeg4qw9x6KnCxJ6HxUkNRzSNG59fhGVoXcHK3OOgg=</DigestValue>
      </Reference>
      <Reference URI="/xl/sharedStrings.xml?ContentType=application/vnd.openxmlformats-officedocument.spreadsheetml.sharedStrings+xml">
        <DigestMethod Algorithm="http://www.w3.org/2001/04/xmlenc#sha256"/>
        <DigestValue>G8NmxkHRToxS5RrrThpPMvq4B3Q3/SDMdmwYJhisss8=</DigestValue>
      </Reference>
      <Reference URI="/xl/styles.xml?ContentType=application/vnd.openxmlformats-officedocument.spreadsheetml.styles+xml">
        <DigestMethod Algorithm="http://www.w3.org/2001/04/xmlenc#sha256"/>
        <DigestValue>fGcOFAJS84uHgo3TOYe1qvbXn0o3bsdEGPIs7MalrOA=</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qydlutED0EEJqqwKwcda2qI2rcr4aW9mFQelbofGH60=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zywGnqcRutTo5RL4u1RlSM5O9iZKtuThnL3qzqX92DI=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Zq4i91kSvTd7nIR4AXQZiJbJafbZhykDpB7baaLnKj0=</DigestValue>
      </Reference>
      <Reference URI="/xl/worksheets/sheet10.xml?ContentType=application/vnd.openxmlformats-officedocument.spreadsheetml.worksheet+xml">
        <DigestMethod Algorithm="http://www.w3.org/2001/04/xmlenc#sha256"/>
        <DigestValue>GogA1AQK6CM/jovz/2RuEtqjFKaWxcrRlNocO/OV4Zs=</DigestValue>
      </Reference>
      <Reference URI="/xl/worksheets/sheet11.xml?ContentType=application/vnd.openxmlformats-officedocument.spreadsheetml.worksheet+xml">
        <DigestMethod Algorithm="http://www.w3.org/2001/04/xmlenc#sha256"/>
        <DigestValue>NUbX+eqPbBwakbYiJvGOJeHktdXTUjQB7+G59T5YRxk=</DigestValue>
      </Reference>
      <Reference URI="/xl/worksheets/sheet12.xml?ContentType=application/vnd.openxmlformats-officedocument.spreadsheetml.worksheet+xml">
        <DigestMethod Algorithm="http://www.w3.org/2001/04/xmlenc#sha256"/>
        <DigestValue>ca0LyB1YcYjTQZbvsnfWatRnEJE4twOB4FEmFsJb9kU=</DigestValue>
      </Reference>
      <Reference URI="/xl/worksheets/sheet13.xml?ContentType=application/vnd.openxmlformats-officedocument.spreadsheetml.worksheet+xml">
        <DigestMethod Algorithm="http://www.w3.org/2001/04/xmlenc#sha256"/>
        <DigestValue>kjM/g6S3TX5n9wggJjoFMJM//dmn8qLHoqZ4JcuNC80=</DigestValue>
      </Reference>
      <Reference URI="/xl/worksheets/sheet14.xml?ContentType=application/vnd.openxmlformats-officedocument.spreadsheetml.worksheet+xml">
        <DigestMethod Algorithm="http://www.w3.org/2001/04/xmlenc#sha256"/>
        <DigestValue>Uqh3le6hPW1t+VUf8VR6KvMcDfOvL0yXwTEEwq5kbXU=</DigestValue>
      </Reference>
      <Reference URI="/xl/worksheets/sheet2.xml?ContentType=application/vnd.openxmlformats-officedocument.spreadsheetml.worksheet+xml">
        <DigestMethod Algorithm="http://www.w3.org/2001/04/xmlenc#sha256"/>
        <DigestValue>on4yrd8Cmvfr8mbwSbauDyoK4T6vXr99fil0b5BAhrY=</DigestValue>
      </Reference>
      <Reference URI="/xl/worksheets/sheet3.xml?ContentType=application/vnd.openxmlformats-officedocument.spreadsheetml.worksheet+xml">
        <DigestMethod Algorithm="http://www.w3.org/2001/04/xmlenc#sha256"/>
        <DigestValue>QdT7Ud3qIY77hclQ27kHZXzsmQemFc7s6+aRr+ejMBo=</DigestValue>
      </Reference>
      <Reference URI="/xl/worksheets/sheet4.xml?ContentType=application/vnd.openxmlformats-officedocument.spreadsheetml.worksheet+xml">
        <DigestMethod Algorithm="http://www.w3.org/2001/04/xmlenc#sha256"/>
        <DigestValue>aTsYRsTuFKHR7YmIA7UPhEnwJgV1/fomHy0J2Pk0tlk=</DigestValue>
      </Reference>
      <Reference URI="/xl/worksheets/sheet5.xml?ContentType=application/vnd.openxmlformats-officedocument.spreadsheetml.worksheet+xml">
        <DigestMethod Algorithm="http://www.w3.org/2001/04/xmlenc#sha256"/>
        <DigestValue>Pf99Ik7Jo/FTOdOMjCIkON5mFcWnyQyN9A5cRsAGYdg=</DigestValue>
      </Reference>
      <Reference URI="/xl/worksheets/sheet6.xml?ContentType=application/vnd.openxmlformats-officedocument.spreadsheetml.worksheet+xml">
        <DigestMethod Algorithm="http://www.w3.org/2001/04/xmlenc#sha256"/>
        <DigestValue>pEz90E9NRmE+vEO0SE3dhWnGIS1Z+TOhRln0lf/QJCo=</DigestValue>
      </Reference>
      <Reference URI="/xl/worksheets/sheet7.xml?ContentType=application/vnd.openxmlformats-officedocument.spreadsheetml.worksheet+xml">
        <DigestMethod Algorithm="http://www.w3.org/2001/04/xmlenc#sha256"/>
        <DigestValue>Z3QuogLCxLs2U7NLuVD0pt7sHOn1qTkjYMAu4PQCha4=</DigestValue>
      </Reference>
      <Reference URI="/xl/worksheets/sheet8.xml?ContentType=application/vnd.openxmlformats-officedocument.spreadsheetml.worksheet+xml">
        <DigestMethod Algorithm="http://www.w3.org/2001/04/xmlenc#sha256"/>
        <DigestValue>fQh4hW2XPjh+fYKPM1iuBGlE07QuPHjc5p5fKRUgnZo=</DigestValue>
      </Reference>
      <Reference URI="/xl/worksheets/sheet9.xml?ContentType=application/vnd.openxmlformats-officedocument.spreadsheetml.worksheet+xml">
        <DigestMethod Algorithm="http://www.w3.org/2001/04/xmlenc#sha256"/>
        <DigestValue>/N15RrtGAcZLpAtRdhSYIUtxtLV1lI7T3KBh++yUOOg=</DigestValue>
      </Reference>
    </Manifest>
    <SignatureProperties>
      <SignatureProperty Id="idSignatureTime" Target="#idPackageSignature">
        <mdssi:SignatureTime xmlns:mdssi="http://schemas.openxmlformats.org/package/2006/digital-signature">
          <mdssi:Format>YYYY-MM-DDThh:mm:ssTZD</mdssi:Format>
          <mdssi:Value>2024-12-06T03:33:26Z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2024-12-06T03:33:26Z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23</vt:i4>
      </vt:variant>
    </vt:vector>
  </HeadingPairs>
  <TitlesOfParts>
    <vt:vector size="37" baseType="lpstr">
      <vt:lpstr>ngay thang</vt:lpstr>
      <vt:lpstr>Tong quat</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PERIREP_Ngay_cuoi_ky_nay</vt:lpstr>
      <vt:lpstr>PERIREP_Ngay_dau_ky_nay</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Trang IB. Le Thi Huyen</cp:lastModifiedBy>
  <cp:lastPrinted>2024-11-04T03:49:50Z</cp:lastPrinted>
  <dcterms:created xsi:type="dcterms:W3CDTF">2013-10-21T08:38:47Z</dcterms:created>
  <dcterms:modified xsi:type="dcterms:W3CDTF">2024-12-06T03:33:24Z</dcterms:modified>
</cp:coreProperties>
</file>