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<sst xmlns="http://schemas.openxmlformats.org/spreadsheetml/2006/main" count="1392" uniqueCount="599">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</sst>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31" zoomScale="77" zoomScaleNormal="77" zoomScaleSheetLayoutView="77" workbookViewId="0">
      <selection activeCell="D61" sqref="D6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7" t="s">
        <v>561</v>
      </c>
      <c r="C1" s="357"/>
      <c r="D1" s="357"/>
      <c r="E1" s="357"/>
      <c r="F1" s="357"/>
      <c r="G1" s="357"/>
    </row>
    <row r="2" spans="2:7" ht="15.75" customHeight="1">
      <c r="B2" s="354" t="s">
        <v>562</v>
      </c>
      <c r="C2" s="354"/>
      <c r="D2" s="354"/>
      <c r="E2" s="354"/>
      <c r="F2" s="354"/>
      <c r="G2" s="354"/>
    </row>
    <row r="3" spans="2:7" ht="19.5" customHeight="1">
      <c r="B3" s="355" t="s">
        <v>582</v>
      </c>
      <c r="C3" s="355"/>
      <c r="D3" s="355"/>
      <c r="E3" s="355"/>
      <c r="F3" s="355"/>
      <c r="G3" s="355"/>
    </row>
    <row r="4" spans="2:7" ht="18" customHeight="1">
      <c r="B4" s="356" t="s">
        <v>563</v>
      </c>
      <c r="C4" s="356"/>
      <c r="D4" s="356"/>
      <c r="E4" s="356"/>
      <c r="F4" s="356"/>
      <c r="G4" s="356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7" t="s">
        <v>564</v>
      </c>
      <c r="C6" s="357"/>
      <c r="D6" s="357"/>
      <c r="E6" s="357"/>
      <c r="F6" s="357"/>
      <c r="G6" s="357"/>
    </row>
    <row r="7" spans="2:7" ht="15.75" customHeight="1">
      <c r="B7" s="357" t="s">
        <v>565</v>
      </c>
      <c r="C7" s="357"/>
      <c r="D7" s="357"/>
      <c r="E7" s="357"/>
      <c r="F7" s="357"/>
      <c r="G7" s="357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0" t="s">
        <v>570</v>
      </c>
      <c r="C18" s="370"/>
      <c r="D18" s="370"/>
      <c r="E18" s="161" t="str">
        <f>"Từ ngày "&amp;TEXT(H18,"dd/mm/yyyy")&amp;" đến "&amp;TEXT(H19,"dd/mm/yyyy")</f>
        <v>Từ ngày 11/11/2024 đến 17/11/2024</v>
      </c>
      <c r="H18" s="175">
        <v>45607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11/11/2024 to 17/11/2024</v>
      </c>
      <c r="H19" s="175">
        <f>H18+6</f>
        <v>45613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45614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6">
        <f>E20</f>
        <v>45614</v>
      </c>
      <c r="F21" s="336"/>
      <c r="G21" s="336"/>
      <c r="H21" s="33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5" t="s">
        <v>531</v>
      </c>
      <c r="C23" s="346"/>
      <c r="D23" s="345" t="s">
        <v>541</v>
      </c>
      <c r="E23" s="346"/>
      <c r="F23" s="263" t="s">
        <v>542</v>
      </c>
      <c r="G23" s="263" t="s">
        <v>542</v>
      </c>
    </row>
    <row r="24" spans="2:12" ht="15.75" customHeight="1">
      <c r="B24" s="347" t="s">
        <v>27</v>
      </c>
      <c r="C24" s="348"/>
      <c r="D24" s="349" t="s">
        <v>330</v>
      </c>
      <c r="E24" s="350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45613</v>
      </c>
      <c r="G25" s="265">
        <f>H18-1</f>
        <v>45606</v>
      </c>
      <c r="H25" s="186"/>
    </row>
    <row r="26" spans="2:12" ht="15.75" customHeight="1">
      <c r="B26" s="371" t="s">
        <v>572</v>
      </c>
      <c r="C26" s="372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68">
        <v>1</v>
      </c>
      <c r="C28" s="369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1">
        <v>1.1000000000000001</v>
      </c>
      <c r="C30" s="352"/>
      <c r="D30" s="196" t="s">
        <v>584</v>
      </c>
      <c r="E30" s="197"/>
      <c r="F30" s="249">
        <f>G34</f>
        <v>75322006925</v>
      </c>
      <c r="G30" s="269">
        <v>75374718753</v>
      </c>
      <c r="H30" s="198"/>
      <c r="J30" s="198"/>
      <c r="K30" s="198"/>
      <c r="L30" s="198"/>
    </row>
    <row r="31" spans="2:12" ht="15.75" customHeight="1">
      <c r="B31" s="343">
        <v>1.2</v>
      </c>
      <c r="C31" s="344"/>
      <c r="D31" s="199" t="s">
        <v>585</v>
      </c>
      <c r="E31" s="200"/>
      <c r="F31" s="258">
        <f>G35</f>
        <v>10270.17</v>
      </c>
      <c r="G31" s="270">
        <v>10079.39</v>
      </c>
      <c r="H31" s="198"/>
      <c r="J31" s="198"/>
      <c r="K31" s="198"/>
      <c r="L31" s="198"/>
    </row>
    <row r="32" spans="2:12" ht="15.75" customHeight="1">
      <c r="B32" s="368">
        <v>2</v>
      </c>
      <c r="C32" s="369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1">
        <v>2.1</v>
      </c>
      <c r="C34" s="352"/>
      <c r="D34" s="196" t="s">
        <v>586</v>
      </c>
      <c r="E34" s="197"/>
      <c r="F34" s="238">
        <v>68573645287</v>
      </c>
      <c r="G34" s="269">
        <v>75322006925</v>
      </c>
      <c r="H34" s="198"/>
      <c r="J34" s="198"/>
      <c r="K34" s="198"/>
      <c r="L34" s="198"/>
    </row>
    <row r="35" spans="2:12" ht="15.75" customHeight="1">
      <c r="B35" s="343">
        <v>2.2000000000000002</v>
      </c>
      <c r="C35" s="344"/>
      <c r="D35" s="202" t="s">
        <v>587</v>
      </c>
      <c r="E35" s="195"/>
      <c r="F35" s="272">
        <v>10070.59</v>
      </c>
      <c r="G35" s="272">
        <v>10270.17</v>
      </c>
      <c r="H35" s="198"/>
      <c r="J35" s="198"/>
      <c r="K35" s="198"/>
      <c r="L35" s="198"/>
    </row>
    <row r="36" spans="2:12" ht="15.75" customHeight="1">
      <c r="B36" s="358">
        <v>3</v>
      </c>
      <c r="C36" s="359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-6748361638</v>
      </c>
      <c r="G37" s="275">
        <f>G34-G30</f>
        <v>-52711828</v>
      </c>
      <c r="H37" s="198"/>
      <c r="J37" s="198"/>
      <c r="K37" s="198"/>
      <c r="L37" s="198"/>
    </row>
    <row r="38" spans="2:12" ht="15.75" customHeight="1">
      <c r="B38" s="360">
        <v>3.1</v>
      </c>
      <c r="C38" s="361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-1419329214</v>
      </c>
      <c r="G39" s="275">
        <f>G37-G41</f>
        <v>1423149293</v>
      </c>
      <c r="H39" s="198"/>
      <c r="J39" s="198"/>
      <c r="K39" s="198"/>
      <c r="L39" s="198"/>
    </row>
    <row r="40" spans="2:12" ht="15.75" customHeight="1">
      <c r="B40" s="341">
        <v>3.2</v>
      </c>
      <c r="C40" s="342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-5329032424</v>
      </c>
      <c r="G41" s="275">
        <v>-1475861121</v>
      </c>
      <c r="H41" s="198"/>
      <c r="J41" s="198"/>
      <c r="K41" s="198"/>
      <c r="L41" s="198"/>
    </row>
    <row r="42" spans="2:12" ht="15.75" customHeight="1">
      <c r="B42" s="341">
        <v>3.3</v>
      </c>
      <c r="C42" s="342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-1.9432979200928457E-2</v>
      </c>
      <c r="G45" s="244">
        <f>G35/G31-1</f>
        <v>1.8927732729857816E-2</v>
      </c>
      <c r="H45" s="259"/>
      <c r="J45" s="198"/>
      <c r="K45" s="198"/>
      <c r="L45" s="198"/>
    </row>
    <row r="46" spans="2:12" ht="15.75" customHeight="1">
      <c r="B46" s="362">
        <v>5</v>
      </c>
      <c r="C46" s="363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6">
        <v>5.0999999999999996</v>
      </c>
      <c r="C48" s="367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6">
        <v>5.2</v>
      </c>
      <c r="C49" s="367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4">
        <v>6</v>
      </c>
      <c r="C50" s="365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6">
        <v>6.2</v>
      </c>
      <c r="C52" s="367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8" t="s">
        <v>557</v>
      </c>
      <c r="G55" s="338"/>
      <c r="J55" s="198"/>
    </row>
    <row r="56" spans="2:12">
      <c r="C56" s="230"/>
      <c r="D56" s="291" t="s">
        <v>592</v>
      </c>
      <c r="E56" s="290"/>
      <c r="F56" s="337" t="s">
        <v>558</v>
      </c>
      <c r="G56" s="338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73" t="s">
        <v>595</v>
      </c>
      <c r="C65" s="282"/>
      <c r="D65" s="282"/>
      <c r="E65" s="282"/>
      <c r="F65" s="353" t="s">
        <v>596</v>
      </c>
      <c r="G65" s="353"/>
      <c r="H65" s="281"/>
    </row>
    <row r="66" spans="2:8" s="280" customFormat="1" ht="20.25" customHeight="1">
      <c r="B66" s="374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39"/>
      <c r="G69" s="339"/>
    </row>
    <row r="70" spans="2:8" ht="14.25" customHeight="1">
      <c r="B70" s="233"/>
      <c r="C70" s="233"/>
      <c r="D70" s="292"/>
      <c r="E70" s="172"/>
      <c r="F70" s="340"/>
      <c r="G70" s="340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HzjoyidQu0vqeYulyqiOyOzOEdEQ0Ul/eFhey5wiUXo=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NQF7j8pQDUUUk9PvVbTMOQFUnfXtv6gPtoMUPnLhKzY=</DigestValue>
    </Reference>
  </SignedInfo>
  <SignatureValue>BYo0gJ/pwEwaHThzWTap3/m/h14hDthDYQil+gO46f6oqsAbETW2p+51JMUD7id9LE34aPcoitbx
8La5btQ2aslzruRVC49H+kEDe6sO94/uAzuytZyqEFRKtAI7JGr7DTEUUh2mexFFJmf9xx0tBj9f
Hmf3LZejojFcXCL0Rn0v6svFYTTtIjipBsHdAsn/JPPnDOjmJ0+WHzz29EQ3aCAJ3GVFhv3kWbSI
vuJO6iaj+k5naRJReatFDeY0hvuhobFW/wkqGhd4CpxOwyFV8NDgnmkGFwpS+uhsz4/AapUeJeja
8wcSQ3yF4pMKfPrtZtGZnTeOlLT9d+qCjBu94Q==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wditF00Mr6XiPmMad4YSJRbKAf/9ohb+Q0ATlrEoETg=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ujqYsB6Janokh9XaU1w9YlpgtjhaAZyeXsvU+SHQmg4=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2024-11-18T07:54:45Z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2024-11-18T07:54:45Z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CxsHDCi2xhQSd2XTRN9sM2YzDkjSZdPquOVepPw+VnM=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J5YXuc2PoZyuHvy0Shce/+dYiw2lRvPr0Qj0ov504RE=</DigestValue>
    </Reference>
  </SignedInfo>
  <SignatureValue>paWVgqS4kjUOD55IySiCejo19rpB7wPwpnApSSwGHJfFSqcoFCjh+DNMBxo74ttPQ6i2X3pXca9A
whg6w6X51kVc5E+0nFwlOX1G4kJrwDPUbIQLljnWasSQj3sbim6Qbz+vcjPV/km25Jq6zHetLGu5
S6TGc5REZjIShXMNDh5UW8qlzat3UgCTfXfh6+76xSVcJ1ACHfNYwMRAa3FUuP+mgLpAypgEgbx+
KpeOITJr0ZUBSqqG98qoIrFivKyptwJ6oRCQEUYUS0N5zAZcQMYOGA2q9oFqYJWPb3rmPVBHiVgn
F2HWOJ49z1lXUcNMw0Q6nZ1ee4dH1HbB28Eg1Q==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wditF00Mr6XiPmMad4YSJRbKAf/9ohb+Q0ATlrEoETg=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ujqYsB6Janokh9XaU1w9YlpgtjhaAZyeXsvU+SHQmg4=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2024-11-18T09:48:17Z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2024-11-18T09:48:17Z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2024-11-18T01:58:53Z</dcterms:modified>
</cp:coreProperties>
</file>