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70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H19" i="27" l="1"/>
  <c r="E18" i="27" s="1"/>
  <c r="F31" i="27" l="1"/>
  <c r="F52" i="27" l="1"/>
  <c r="F39" i="27" l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<sst xmlns="http://schemas.openxmlformats.org/spreadsheetml/2006/main" count="1392" uniqueCount="599">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</sst>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0" fontId="82" fillId="29" borderId="2" xfId="695" applyNumberFormat="1" applyFont="1" applyFill="1" applyBorder="1" applyAlignment="1">
      <alignment vertical="center"/>
    </xf>
    <xf numFmtId="168" fontId="172" fillId="29" borderId="0" xfId="460" applyFont="1" applyFill="1" applyAlignment="1">
      <alignment vertical="center"/>
    </xf>
    <xf numFmtId="0" fontId="82" fillId="0" borderId="0" xfId="459" applyFont="1"/>
    <xf numFmtId="0" fontId="86" fillId="0" borderId="0" xfId="459" applyFont="1"/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C25" zoomScale="77" zoomScaleNormal="77" zoomScaleSheetLayoutView="77" workbookViewId="0">
      <selection activeCell="E60" sqref="E60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9" t="s">
        <v>561</v>
      </c>
      <c r="C1" s="339"/>
      <c r="D1" s="339"/>
      <c r="E1" s="339"/>
      <c r="F1" s="339"/>
      <c r="G1" s="339"/>
    </row>
    <row r="2" spans="2:7" ht="15.75" customHeight="1">
      <c r="B2" s="362" t="s">
        <v>562</v>
      </c>
      <c r="C2" s="362"/>
      <c r="D2" s="362"/>
      <c r="E2" s="362"/>
      <c r="F2" s="362"/>
      <c r="G2" s="362"/>
    </row>
    <row r="3" spans="2:7" ht="19.5" customHeight="1">
      <c r="B3" s="363" t="s">
        <v>582</v>
      </c>
      <c r="C3" s="363"/>
      <c r="D3" s="363"/>
      <c r="E3" s="363"/>
      <c r="F3" s="363"/>
      <c r="G3" s="363"/>
    </row>
    <row r="4" spans="2:7" ht="18" customHeight="1">
      <c r="B4" s="364" t="s">
        <v>563</v>
      </c>
      <c r="C4" s="364"/>
      <c r="D4" s="364"/>
      <c r="E4" s="364"/>
      <c r="F4" s="364"/>
      <c r="G4" s="364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9" t="s">
        <v>564</v>
      </c>
      <c r="C6" s="339"/>
      <c r="D6" s="339"/>
      <c r="E6" s="339"/>
      <c r="F6" s="339"/>
      <c r="G6" s="339"/>
    </row>
    <row r="7" spans="2:7" ht="15.75" customHeight="1">
      <c r="B7" s="339" t="s">
        <v>565</v>
      </c>
      <c r="C7" s="339"/>
      <c r="D7" s="339"/>
      <c r="E7" s="339"/>
      <c r="F7" s="339"/>
      <c r="G7" s="33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7" t="s">
        <v>570</v>
      </c>
      <c r="C18" s="357"/>
      <c r="D18" s="357"/>
      <c r="E18" s="161" t="str">
        <f>"Từ ngày "&amp;TEXT(H18,"dd/mm/yyyy")&amp;" đến "&amp;TEXT(H19,"dd/mm/yyyy")</f>
        <v>Từ ngày 04/11/2024 đến 10/11/2024</v>
      </c>
      <c r="H18" s="175">
        <v>45600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04/11/2024 to 10/11/2024</v>
      </c>
      <c r="H19" s="175">
        <f>H18+6</f>
        <v>45606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45607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5">
        <f>E20</f>
        <v>45607</v>
      </c>
      <c r="F21" s="365"/>
      <c r="G21" s="365"/>
      <c r="H21" s="365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9" t="s">
        <v>531</v>
      </c>
      <c r="C23" s="370"/>
      <c r="D23" s="369" t="s">
        <v>541</v>
      </c>
      <c r="E23" s="370"/>
      <c r="F23" s="263" t="s">
        <v>542</v>
      </c>
      <c r="G23" s="263" t="s">
        <v>542</v>
      </c>
    </row>
    <row r="24" spans="2:12" ht="15.75" customHeight="1">
      <c r="B24" s="371" t="s">
        <v>27</v>
      </c>
      <c r="C24" s="372"/>
      <c r="D24" s="373" t="s">
        <v>330</v>
      </c>
      <c r="E24" s="374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45606</v>
      </c>
      <c r="G25" s="265">
        <f>H18-1</f>
        <v>45599</v>
      </c>
      <c r="H25" s="186"/>
    </row>
    <row r="26" spans="2:12" ht="15.75" customHeight="1">
      <c r="B26" s="360" t="s">
        <v>572</v>
      </c>
      <c r="C26" s="361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53">
        <v>1</v>
      </c>
      <c r="C28" s="354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5">
        <v>1.1000000000000001</v>
      </c>
      <c r="C30" s="356"/>
      <c r="D30" s="196" t="s">
        <v>584</v>
      </c>
      <c r="E30" s="197"/>
      <c r="F30" s="249">
        <f>G34</f>
        <v>75374718753</v>
      </c>
      <c r="G30" s="269">
        <v>75419905688</v>
      </c>
      <c r="H30" s="198"/>
      <c r="J30" s="198"/>
      <c r="K30" s="198"/>
      <c r="L30" s="198"/>
    </row>
    <row r="31" spans="2:12" ht="15.75" customHeight="1">
      <c r="B31" s="358">
        <v>1.2</v>
      </c>
      <c r="C31" s="359"/>
      <c r="D31" s="199" t="s">
        <v>585</v>
      </c>
      <c r="E31" s="200"/>
      <c r="F31" s="258">
        <f>G35</f>
        <v>10079.39</v>
      </c>
      <c r="G31" s="270">
        <v>10112.030000000001</v>
      </c>
      <c r="H31" s="198"/>
      <c r="J31" s="198"/>
      <c r="K31" s="198"/>
      <c r="L31" s="198"/>
    </row>
    <row r="32" spans="2:12" ht="15.75" customHeight="1">
      <c r="B32" s="353">
        <v>2</v>
      </c>
      <c r="C32" s="354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5">
        <v>2.1</v>
      </c>
      <c r="C34" s="356"/>
      <c r="D34" s="196" t="s">
        <v>586</v>
      </c>
      <c r="E34" s="197"/>
      <c r="F34" s="238">
        <v>75322006925</v>
      </c>
      <c r="G34" s="269">
        <v>75374718753</v>
      </c>
      <c r="H34" s="198"/>
      <c r="J34" s="198"/>
      <c r="K34" s="198"/>
      <c r="L34" s="198"/>
    </row>
    <row r="35" spans="2:12" ht="15.75" customHeight="1">
      <c r="B35" s="358">
        <v>2.2000000000000002</v>
      </c>
      <c r="C35" s="359"/>
      <c r="D35" s="202" t="s">
        <v>587</v>
      </c>
      <c r="E35" s="195"/>
      <c r="F35" s="272">
        <v>10270.17</v>
      </c>
      <c r="G35" s="272">
        <v>10079.39</v>
      </c>
      <c r="H35" s="198"/>
      <c r="J35" s="198"/>
      <c r="K35" s="198"/>
      <c r="L35" s="198"/>
    </row>
    <row r="36" spans="2:12" ht="15.75" customHeight="1">
      <c r="B36" s="341">
        <v>3</v>
      </c>
      <c r="C36" s="342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-52711828</v>
      </c>
      <c r="G37" s="275">
        <f>G34-G30</f>
        <v>-45186935</v>
      </c>
      <c r="H37" s="198"/>
      <c r="J37" s="198"/>
      <c r="K37" s="198"/>
      <c r="L37" s="198"/>
    </row>
    <row r="38" spans="2:12" ht="15.75" customHeight="1">
      <c r="B38" s="343">
        <v>3.1</v>
      </c>
      <c r="C38" s="344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1423149293</v>
      </c>
      <c r="G39" s="275">
        <f>G37-G41</f>
        <v>-244232398</v>
      </c>
      <c r="H39" s="198"/>
      <c r="J39" s="198"/>
      <c r="K39" s="198"/>
      <c r="L39" s="198"/>
    </row>
    <row r="40" spans="2:12" ht="15.75" customHeight="1">
      <c r="B40" s="345">
        <v>3.2</v>
      </c>
      <c r="C40" s="346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7"/>
      <c r="C41" s="298"/>
      <c r="D41" s="166" t="s">
        <v>578</v>
      </c>
      <c r="E41" s="211"/>
      <c r="F41" s="260">
        <v>-1475861121</v>
      </c>
      <c r="G41" s="275">
        <v>199045463</v>
      </c>
      <c r="H41" s="198"/>
      <c r="J41" s="198"/>
      <c r="K41" s="198"/>
      <c r="L41" s="198"/>
    </row>
    <row r="42" spans="2:12" ht="15.75" customHeight="1">
      <c r="B42" s="345">
        <v>3.3</v>
      </c>
      <c r="C42" s="346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6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1.8927732729857816E-2</v>
      </c>
      <c r="G45" s="244">
        <f>G35/G31-1</f>
        <v>-3.2278385250045227E-3</v>
      </c>
      <c r="H45" s="259"/>
      <c r="J45" s="198"/>
      <c r="K45" s="198"/>
      <c r="L45" s="198"/>
    </row>
    <row r="46" spans="2:12" ht="15.75" customHeight="1">
      <c r="B46" s="347">
        <v>5</v>
      </c>
      <c r="C46" s="348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51">
        <v>5.0999999999999996</v>
      </c>
      <c r="C48" s="352"/>
      <c r="D48" s="221" t="s">
        <v>588</v>
      </c>
      <c r="E48" s="197"/>
      <c r="F48" s="301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51">
        <v>5.2</v>
      </c>
      <c r="C49" s="352"/>
      <c r="D49" s="222" t="s">
        <v>589</v>
      </c>
      <c r="E49" s="223"/>
      <c r="F49" s="301">
        <v>9844.74</v>
      </c>
      <c r="G49" s="277">
        <v>9844.74</v>
      </c>
      <c r="H49" s="198"/>
      <c r="J49" s="198"/>
      <c r="K49" s="198"/>
      <c r="L49" s="198"/>
    </row>
    <row r="50" spans="2:12" ht="15.75" customHeight="1">
      <c r="B50" s="349">
        <v>6</v>
      </c>
      <c r="C50" s="350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9">
        <v>6.1</v>
      </c>
      <c r="C51" s="300">
        <v>6.1</v>
      </c>
      <c r="D51" s="226" t="s">
        <v>590</v>
      </c>
      <c r="E51" s="227"/>
      <c r="F51" s="302">
        <v>0</v>
      </c>
      <c r="G51" s="303">
        <v>0</v>
      </c>
      <c r="H51" s="252"/>
      <c r="J51" s="198"/>
      <c r="K51" s="198"/>
      <c r="L51" s="198"/>
    </row>
    <row r="52" spans="2:12" ht="15.75" customHeight="1">
      <c r="B52" s="351">
        <v>6.2</v>
      </c>
      <c r="C52" s="352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9">
        <v>6.2</v>
      </c>
      <c r="C53" s="300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3" t="s">
        <v>556</v>
      </c>
      <c r="E55" s="293"/>
      <c r="F55" s="340" t="s">
        <v>557</v>
      </c>
      <c r="G55" s="340"/>
      <c r="J55" s="198"/>
    </row>
    <row r="56" spans="2:12">
      <c r="C56" s="230"/>
      <c r="D56" s="294" t="s">
        <v>592</v>
      </c>
      <c r="E56" s="293"/>
      <c r="F56" s="366" t="s">
        <v>558</v>
      </c>
      <c r="G56" s="340"/>
      <c r="J56" s="198"/>
    </row>
    <row r="57" spans="2:12">
      <c r="C57" s="230"/>
      <c r="D57" s="294"/>
      <c r="E57" s="293"/>
      <c r="F57" s="292"/>
      <c r="G57" s="293"/>
      <c r="J57" s="198"/>
    </row>
    <row r="58" spans="2:12">
      <c r="C58" s="230"/>
      <c r="D58" s="294"/>
      <c r="E58" s="293"/>
      <c r="F58" s="292"/>
      <c r="G58" s="293"/>
      <c r="J58" s="198"/>
    </row>
    <row r="59" spans="2:12">
      <c r="C59" s="230"/>
      <c r="D59" s="294"/>
      <c r="E59" s="293"/>
      <c r="F59" s="292"/>
      <c r="G59" s="293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 ht="16.5">
      <c r="B65" s="281" t="s">
        <v>595</v>
      </c>
      <c r="C65" s="285"/>
      <c r="D65" s="285"/>
      <c r="E65" s="285"/>
      <c r="F65" s="375" t="s">
        <v>596</v>
      </c>
      <c r="G65" s="375"/>
      <c r="H65" s="282"/>
    </row>
    <row r="66" spans="2:8" s="280" customFormat="1" ht="20.25" hidden="1" customHeight="1">
      <c r="B66" s="283" t="s">
        <v>598</v>
      </c>
      <c r="C66" s="286"/>
      <c r="D66" s="286"/>
      <c r="E66" s="286"/>
      <c r="F66" s="287"/>
      <c r="G66" s="288"/>
      <c r="H66" s="282"/>
    </row>
    <row r="67" spans="2:8" s="280" customFormat="1" ht="15.75" customHeight="1">
      <c r="B67" s="284" t="s">
        <v>597</v>
      </c>
      <c r="C67" s="289"/>
      <c r="D67" s="289"/>
      <c r="E67" s="289"/>
      <c r="F67" s="290"/>
      <c r="G67" s="291"/>
      <c r="H67" s="282"/>
    </row>
    <row r="68" spans="2:8" ht="14.25" customHeight="1">
      <c r="B68" s="232"/>
      <c r="C68" s="232"/>
    </row>
    <row r="69" spans="2:8" ht="14.25" customHeight="1">
      <c r="B69" s="232"/>
      <c r="C69" s="232"/>
      <c r="D69" s="294"/>
      <c r="F69" s="367"/>
      <c r="G69" s="367"/>
    </row>
    <row r="70" spans="2:8" ht="14.25" customHeight="1">
      <c r="B70" s="233"/>
      <c r="C70" s="233"/>
      <c r="D70" s="295"/>
      <c r="E70" s="172"/>
      <c r="F70" s="368"/>
      <c r="G70" s="368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qURLYn44qYYMX5II32BB/3+P69K50frcQfbSs27gwyI=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ElLHCqUzJZ0m5OwhU6WpPUzbuiwR78qLZlbMkPrKmnI=</DigestValue>
    </Reference>
  </SignedInfo>
  <SignatureValue>sVrkMqbX+0rXGDnucjlOYbt0hu2agG2JI7SfYZzGxJ76TZgcYaQELP4PWrZrMc7o6crnSoMMPJkQ
Eru/AOhN4PFz2NlxpFcu6JrIU5IlAj+7pbR58bzCdwmdmdnZAImOL3tr6fsRSfwLw/X1gIwVXF8y
3cUgmLqep5GKORaIepccldwH1A5ZrbKwAMK5LYlKVuTyZeG+H6ewQ1yBN9kPrZeTQhOeocwBUPEZ
fnUvjAOazR/WH2vhne3yfOzaWHge8ukOh4OOYfJnxaS8u2xtcRoZbt+kH1VK83Po6aMPOqbrVbyU
D2/PTstLzzHRjp9iZMORYbF4bfmK7JxtbJUGNQ==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DuZzPlNJ3hoUy4ncwbm6ERIXjkkX0HaLpy6xuyicpYo=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/Y/p0ZfXbb5hu2lWFDCaZqlheHwtirsdldDv3kziscg=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Tg1bqc3GiCu5c5M//K8Z2F34cyzhvLHbVqLYyIqeJEs=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YPILiFkQGfJNWgAVC2HUW/4slgP2306vnM6wvITCxNg=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2024-11-11T07:31:01Z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2024-11-11T07:31:01Z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qIERmENlcO7PRK1EXoQfluo6Dnfngg2ADKQss1LZgCs=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wscWviKsRW65Y+eu128kx8HNJ212Uec13Ybs0gclCXs=</DigestValue>
    </Reference>
  </SignedInfo>
  <SignatureValue>O+MTZ+C2XMU3D59m09hmLGnFIxl6GENP6nc3+7G22B2zb/Tv2eEWgFcHFRWBX268Sa4bK0Du0koa
PPY76FakRb0v5DEnqC3pdaX/7/W8PlXIlc4S6WXX1/j3pNwgIyUjjzWhm7z/QtYkEHeIpR/DKAHj
ZMHIazXEB6A+x4tct8p/ekt3kUglwxbvB2Bbsim/bpvkfSMAc0/nu1CI+1jOmXOzGubPDGA23sho
joXVXw7qmRby0qH1bHPDe4i/8t3DyhWRvIzYe9sm7Gq1HErckj1pV8xG/agxIZ6ryzPXt+V973p8
QYUc6XM46iNm5H9Fwh7VERqBd+MK84Czn5ni1Q==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DuZzPlNJ3hoUy4ncwbm6ERIXjkkX0HaLpy6xuyicpYo=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/Y/p0ZfXbb5hu2lWFDCaZqlheHwtirsdldDv3kziscg=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Tg1bqc3GiCu5c5M//K8Z2F34cyzhvLHbVqLYyIqeJEs=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YPILiFkQGfJNWgAVC2HUW/4slgP2306vnM6wvITCxNg=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2024-11-11T09:36:06Z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2024-11-11T09:36:06Z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2024-11-11T02:44:30Z</cp:lastPrinted>
  <dcterms:created xsi:type="dcterms:W3CDTF">2014-09-25T08:23:57Z</dcterms:created>
  <dcterms:modified xsi:type="dcterms:W3CDTF">2024-11-11T02:44:57Z</dcterms:modified>
</cp:coreProperties>
</file>