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I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<sst xmlns="http://schemas.openxmlformats.org/spreadsheetml/2006/main" count="1392" uniqueCount="601">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</sst>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70" fontId="11" fillId="0" borderId="19" xfId="64" applyFont="1" applyFill="1" applyBorder="1" applyAlignment="1"/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68" fontId="172" fillId="29" borderId="0" xfId="457" applyFont="1" applyFill="1" applyAlignment="1">
      <alignment vertical="center"/>
    </xf>
    <xf numFmtId="168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68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9" fontId="11" fillId="0" borderId="18" xfId="64" applyNumberFormat="1" applyFont="1" applyFill="1" applyBorder="1" applyAlignment="1">
      <alignment horizontal="right"/>
    </xf>
    <xf numFmtId="170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B1" zoomScale="75" zoomScaleNormal="75" workbookViewId="0">
      <selection activeCell="D5" sqref="D5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2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36" t="s">
        <v>563</v>
      </c>
      <c r="D1" s="336"/>
      <c r="E1" s="336"/>
      <c r="F1" s="336"/>
      <c r="G1" s="336"/>
      <c r="H1" s="336"/>
    </row>
    <row r="2" spans="3:8" ht="15.75" customHeight="1">
      <c r="C2" s="360" t="s">
        <v>564</v>
      </c>
      <c r="D2" s="360"/>
      <c r="E2" s="360"/>
      <c r="F2" s="360"/>
      <c r="G2" s="360"/>
      <c r="H2" s="360"/>
    </row>
    <row r="3" spans="3:8" ht="19.5" customHeight="1">
      <c r="C3" s="361" t="s">
        <v>582</v>
      </c>
      <c r="D3" s="361"/>
      <c r="E3" s="361"/>
      <c r="F3" s="361"/>
      <c r="G3" s="361"/>
      <c r="H3" s="361"/>
    </row>
    <row r="4" spans="3:8" ht="18" customHeight="1">
      <c r="C4" s="362" t="s">
        <v>565</v>
      </c>
      <c r="D4" s="362"/>
      <c r="E4" s="362"/>
      <c r="F4" s="362"/>
      <c r="G4" s="362"/>
      <c r="H4" s="362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36" t="s">
        <v>566</v>
      </c>
      <c r="D6" s="336"/>
      <c r="E6" s="336"/>
      <c r="F6" s="336"/>
      <c r="G6" s="336"/>
      <c r="H6" s="336"/>
    </row>
    <row r="7" spans="3:8" ht="15.75" customHeight="1">
      <c r="C7" s="336" t="s">
        <v>567</v>
      </c>
      <c r="D7" s="336"/>
      <c r="E7" s="336"/>
      <c r="F7" s="336"/>
      <c r="G7" s="336"/>
      <c r="H7" s="336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55" t="s">
        <v>572</v>
      </c>
      <c r="D18" s="355"/>
      <c r="E18" s="355"/>
      <c r="F18" s="161" t="str">
        <f>"Từ ngày "&amp;TEXT(I18,"dd/mm/yyyy")&amp;" đến "&amp;TEXT(I19,"dd/mm/yyyy")</f>
        <v>Từ ngày 28/10/2024 đến 03/11/2024</v>
      </c>
      <c r="I18" s="176">
        <v>45593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28/10/2024 to 03/11/2024</v>
      </c>
      <c r="I19" s="176">
        <f>I18+6</f>
        <v>45599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45600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70">
        <f>F20</f>
        <v>45600</v>
      </c>
      <c r="G21" s="370"/>
      <c r="H21" s="370"/>
      <c r="I21" s="370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63" t="s">
        <v>531</v>
      </c>
      <c r="D23" s="364"/>
      <c r="E23" s="365" t="s">
        <v>541</v>
      </c>
      <c r="F23" s="364"/>
      <c r="G23" s="280" t="s">
        <v>542</v>
      </c>
      <c r="H23" s="281" t="s">
        <v>560</v>
      </c>
      <c r="J23" s="179"/>
      <c r="M23" s="184"/>
    </row>
    <row r="24" spans="3:13" ht="15.75" customHeight="1">
      <c r="C24" s="366" t="s">
        <v>27</v>
      </c>
      <c r="D24" s="367"/>
      <c r="E24" s="368" t="s">
        <v>330</v>
      </c>
      <c r="F24" s="369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45599</v>
      </c>
      <c r="H25" s="189">
        <f>+I18-1</f>
        <v>45592</v>
      </c>
      <c r="I25" s="190"/>
      <c r="J25" s="179"/>
      <c r="M25" s="184"/>
    </row>
    <row r="26" spans="3:13" ht="15.75" customHeight="1">
      <c r="C26" s="358" t="s">
        <v>574</v>
      </c>
      <c r="D26" s="359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51">
        <v>1</v>
      </c>
      <c r="D28" s="352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3">
        <v>1.1000000000000001</v>
      </c>
      <c r="D30" s="354"/>
      <c r="E30" s="206" t="s">
        <v>584</v>
      </c>
      <c r="F30" s="207"/>
      <c r="G30" s="163">
        <f>H34</f>
        <v>224681200935</v>
      </c>
      <c r="H30" s="163">
        <v>239275095084</v>
      </c>
      <c r="I30" s="208"/>
      <c r="J30" s="209"/>
      <c r="K30" s="208"/>
      <c r="L30" s="208"/>
      <c r="M30" s="184"/>
    </row>
    <row r="31" spans="3:13" ht="15.75" customHeight="1">
      <c r="C31" s="356">
        <v>1.2</v>
      </c>
      <c r="D31" s="357"/>
      <c r="E31" s="210" t="s">
        <v>585</v>
      </c>
      <c r="F31" s="211"/>
      <c r="G31" s="255">
        <f>H35</f>
        <v>12293.7</v>
      </c>
      <c r="H31" s="255">
        <v>12756.51</v>
      </c>
      <c r="I31" s="208"/>
      <c r="J31" s="209"/>
      <c r="K31" s="208"/>
      <c r="L31" s="208"/>
      <c r="M31" s="184"/>
    </row>
    <row r="32" spans="3:13" ht="15.75" customHeight="1">
      <c r="C32" s="351">
        <v>2</v>
      </c>
      <c r="D32" s="352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3">
        <v>2.1</v>
      </c>
      <c r="D34" s="354"/>
      <c r="E34" s="206" t="s">
        <v>586</v>
      </c>
      <c r="F34" s="207"/>
      <c r="G34" s="163">
        <v>227374350080</v>
      </c>
      <c r="H34" s="163">
        <v>224681200935</v>
      </c>
      <c r="I34" s="208"/>
      <c r="J34" s="209"/>
      <c r="K34" s="208"/>
      <c r="L34" s="208"/>
      <c r="M34" s="214"/>
    </row>
    <row r="35" spans="3:13" ht="15.75" customHeight="1">
      <c r="C35" s="356">
        <v>2.2000000000000002</v>
      </c>
      <c r="D35" s="357"/>
      <c r="E35" s="215" t="s">
        <v>587</v>
      </c>
      <c r="F35" s="205"/>
      <c r="G35" s="255">
        <v>12348.93</v>
      </c>
      <c r="H35" s="255">
        <v>12293.7</v>
      </c>
      <c r="I35" s="208"/>
      <c r="J35" s="209"/>
      <c r="K35" s="208"/>
      <c r="L35" s="208"/>
    </row>
    <row r="36" spans="3:13" ht="15.75" customHeight="1">
      <c r="C36" s="338">
        <v>3</v>
      </c>
      <c r="D36" s="339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2693149145</v>
      </c>
      <c r="H37" s="298">
        <f>H34-H30</f>
        <v>-14593894149</v>
      </c>
      <c r="I37" s="208"/>
      <c r="J37" s="209"/>
      <c r="K37" s="208"/>
      <c r="L37" s="208"/>
    </row>
    <row r="38" spans="3:13" ht="15.75" customHeight="1">
      <c r="C38" s="340">
        <v>3.1</v>
      </c>
      <c r="D38" s="341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1006059604</v>
      </c>
      <c r="H39" s="298">
        <f>H37-H41</f>
        <v>-8526238893</v>
      </c>
      <c r="I39" s="208"/>
      <c r="J39" s="209"/>
      <c r="K39" s="208"/>
      <c r="L39" s="208"/>
    </row>
    <row r="40" spans="3:13" ht="15.75" customHeight="1">
      <c r="C40" s="342">
        <v>3.2</v>
      </c>
      <c r="D40" s="343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1687089541</v>
      </c>
      <c r="H41" s="298">
        <v>-6067655256</v>
      </c>
      <c r="I41" s="208"/>
      <c r="J41" s="273"/>
      <c r="K41" s="208"/>
      <c r="L41" s="208"/>
    </row>
    <row r="42" spans="3:13" ht="15.75" customHeight="1">
      <c r="C42" s="342">
        <v>3.3</v>
      </c>
      <c r="D42" s="343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38">
        <v>4</v>
      </c>
      <c r="D44" s="344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4.4925449620536462E-3</v>
      </c>
      <c r="H45" s="262">
        <f>H35/H31-1</f>
        <v>-3.6280299235449176E-2</v>
      </c>
      <c r="I45" s="198"/>
      <c r="J45" s="209"/>
      <c r="K45" s="208"/>
      <c r="L45" s="208"/>
    </row>
    <row r="46" spans="3:13" ht="15.75" customHeight="1">
      <c r="C46" s="338">
        <v>5</v>
      </c>
      <c r="D46" s="344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49">
        <v>5.0999999999999996</v>
      </c>
      <c r="D48" s="350"/>
      <c r="E48" s="237" t="s">
        <v>588</v>
      </c>
      <c r="F48" s="207"/>
      <c r="G48" s="299">
        <v>12961.94</v>
      </c>
      <c r="H48" s="277">
        <v>12961.94</v>
      </c>
      <c r="I48" s="208"/>
      <c r="J48" s="209"/>
      <c r="K48" s="208"/>
      <c r="L48" s="208"/>
    </row>
    <row r="49" spans="3:12" ht="15.75" customHeight="1">
      <c r="C49" s="349">
        <v>5.2</v>
      </c>
      <c r="D49" s="350"/>
      <c r="E49" s="238" t="s">
        <v>589</v>
      </c>
      <c r="F49" s="239"/>
      <c r="G49" s="299">
        <v>10881.87</v>
      </c>
      <c r="H49" s="278">
        <v>10812.96</v>
      </c>
      <c r="I49" s="208"/>
      <c r="J49" s="209"/>
      <c r="K49" s="208"/>
      <c r="L49" s="208"/>
    </row>
    <row r="50" spans="3:12" ht="15.75" customHeight="1">
      <c r="C50" s="347">
        <v>6</v>
      </c>
      <c r="D50" s="348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49">
        <v>6.1</v>
      </c>
      <c r="D51" s="350">
        <v>6.1</v>
      </c>
      <c r="E51" s="242" t="s">
        <v>596</v>
      </c>
      <c r="F51" s="243"/>
      <c r="G51" s="300">
        <v>122601.14</v>
      </c>
      <c r="H51" s="300">
        <v>122601.14</v>
      </c>
      <c r="I51" s="272"/>
      <c r="J51" s="209"/>
      <c r="K51" s="208"/>
      <c r="L51" s="208"/>
    </row>
    <row r="52" spans="3:12" ht="15.75" customHeight="1">
      <c r="C52" s="349">
        <v>6.2</v>
      </c>
      <c r="D52" s="350"/>
      <c r="E52" s="206" t="s">
        <v>590</v>
      </c>
      <c r="F52" s="237"/>
      <c r="G52" s="267">
        <f>G51*G35</f>
        <v>1513992895.7802</v>
      </c>
      <c r="H52" s="267">
        <f>H51*H35</f>
        <v>1507221634.8180001</v>
      </c>
      <c r="I52" s="271"/>
      <c r="J52" s="209"/>
      <c r="K52" s="208"/>
      <c r="L52" s="208"/>
    </row>
    <row r="53" spans="3:12" ht="15.75" customHeight="1" thickBot="1">
      <c r="C53" s="345">
        <v>6.2</v>
      </c>
      <c r="D53" s="346">
        <v>6.3</v>
      </c>
      <c r="E53" s="244" t="s">
        <v>594</v>
      </c>
      <c r="F53" s="244"/>
      <c r="G53" s="268">
        <f>G52/G34</f>
        <v>6.6585914165230714E-3</v>
      </c>
      <c r="H53" s="268">
        <f>H52/H34</f>
        <v>6.708267663452794E-3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71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73" t="s">
        <v>598</v>
      </c>
      <c r="H65" s="373"/>
      <c r="I65" s="283"/>
      <c r="J65" s="284"/>
      <c r="K65" s="285"/>
      <c r="L65" s="286"/>
      <c r="M65" s="286"/>
    </row>
    <row r="66" spans="3:13" s="282" customFormat="1" ht="17.2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72"/>
      <c r="H69" s="372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iI0Zb6/cAqKnDBcz9+hJEqnAlMY=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HeYBVDME6zbocb//5ZlTw9YZfss=</DigestValue>
    </Reference>
  </SignedInfo>
  <SignatureValue>qBEh2PLRyN4hyCOKJFJ37N45j5DSLNUxVhgDtnivKX8N5N23xAJEcd3VJ7fdKFDacZOnxqzhrt+p
sdOCv4dMi3zjt1PasrAMMtiKJh88MOp3odZYrLdalrVxRjNly60Qfc4izEdr3CLmGL93PMy10JGa
iTZZdARvRVlSoU2ex7EUqiF0hdzSnEVi8T3/mMO75Rg1HoAqCQsQuG973IZn3H/XB+B8AQQX/5cJ
cI7ePx5JL7ttzuyKm9ahaCk8tBO0Jj9Oh3IO5LtNhv4lTCWEyZLyD6OWC6G2R/7bvR3tgs+SJs1T
ffx3c1NMkKilf0pj7uUuMxFVX7cjoW1GGyag9A==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styles.xml?ContentType=application/vnd.openxmlformats-officedocument.spreadsheetml.styles+xml">
        <DigestMethod Algorithm="http://www.w3.org/2000/09/xmldsig#sha1"/>
        <DigestValue>zuxtThTBhK4Q1phPvjiotkV6ECg=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vTNPZ/rBqtpz8AL7i/7bHTx085g=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6.xml?ContentType=application/vnd.openxmlformats-officedocument.spreadsheetml.worksheet+xml">
        <DigestMethod Algorithm="http://www.w3.org/2000/09/xmldsig#sha1"/>
        <DigestValue>UaZ5SHKlcyrJ/F3WnK1TPEZ4yXc=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sharedStrings.xml?ContentType=application/vnd.openxmlformats-officedocument.spreadsheetml.sharedStrings+xml">
        <DigestMethod Algorithm="http://www.w3.org/2000/09/xmldsig#sha1"/>
        <DigestValue>M8gzOLcWgxLqKeamyaGfeQCVMso=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book.xml?ContentType=application/vnd.openxmlformats-officedocument.spreadsheetml.sheet.main+xml">
        <DigestMethod Algorithm="http://www.w3.org/2000/09/xmldsig#sha1"/>
        <DigestValue>ckP/DWN+Am4N4WYN56uVYgBgqlc=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calcChain.xml?ContentType=application/vnd.openxmlformats-officedocument.spreadsheetml.calcChain+xml">
        <DigestMethod Algorithm="http://www.w3.org/2000/09/xmldsig#sha1"/>
        <DigestValue>KHOYdY+6cB3nEcx+Xtv4eByDY3g=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2024-11-04T06:53:50Z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2024-11-04T06:53:50Z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gPvHt+af5LbW/9jlhzj/9fQW52l3M5sk98Jn1QEGnwI=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j2mfx9WyyrJolpGszcGAzgg7yavBpsvhOqQaL8MuX4k=</DigestValue>
    </Reference>
  </SignedInfo>
  <SignatureValue>yRUHi+DZ8ChDYEXtv4SBC9vmIy79RNF/7EaL+OdI+9atJaHidmprJ6VODZPF5xD6za4Ts/Kuf8HU
DtV39tBFhwb3oPudqumUVYxnL83RBzn7FILJwbDkU1Q4x2cWDT9Vkrn0dLedmv2UWTkFCqu+x03y
J1SRLe1XeYPECMTlLUC8hNwFG0/2irB/1OLg6BjQGikfrayMd6daohrLN0aO13flNTcxvUMioDhU
Nkct01Wl/pO6ngWM9guSuCXbsAfRqPULOgzfY900zTt1YkwZYW2HoT/IEn+XVHAPrLEtiaJHbaYo
3fuu3IJE+zzlyXvm1ydyp3Zum3ZtpGHsDtX8Vw==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kWUO5kExUgc2HF8stacr+ZAaWRcRMtny8nGy03FB0ek=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CexxUO+T9dN7FPOxJNlen1mokQNo9sdh9/sGNZHe+H4=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W/rGLvuXX8cOKQgyFWAFgUljH/yMQsX4tpDfF+OykYw=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2024-11-04T10:19:18Z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2024-11-04T10:19:18Z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2024-11-04T03:05:45Z</cp:lastPrinted>
  <dcterms:created xsi:type="dcterms:W3CDTF">2014-09-25T08:23:57Z</dcterms:created>
  <dcterms:modified xsi:type="dcterms:W3CDTF">2024-11-04T03:06:02Z</dcterms:modified>
</cp:coreProperties>
</file>