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<sst xmlns="http://schemas.openxmlformats.org/spreadsheetml/2006/main" count="1392" uniqueCount="599">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</sst>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0" fontId="132" fillId="0" borderId="55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6">
      <alignment horizontal="left" vertical="top"/>
    </xf>
    <xf numFmtId="0" fontId="145" fillId="0" borderId="36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6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174" fontId="8" fillId="0" borderId="18" xfId="65" applyNumberFormat="1" applyFont="1" applyFill="1" applyBorder="1" applyAlignment="1"/>
    <xf numFmtId="174" fontId="11" fillId="0" borderId="39" xfId="65" applyNumberFormat="1" applyFont="1" applyFill="1" applyBorder="1" applyAlignment="1">
      <alignment horizontal="right"/>
    </xf>
    <xf numFmtId="174" fontId="11" fillId="0" borderId="51" xfId="65" applyNumberFormat="1" applyFont="1" applyFill="1" applyBorder="1" applyAlignment="1">
      <alignment horizontal="right"/>
    </xf>
    <xf numFmtId="174" fontId="89" fillId="0" borderId="36" xfId="65" applyNumberFormat="1" applyFont="1" applyFill="1" applyBorder="1" applyAlignment="1"/>
    <xf numFmtId="166" fontId="48" fillId="0" borderId="0" xfId="64" applyFont="1" applyFill="1"/>
    <xf numFmtId="219" fontId="48" fillId="0" borderId="0" xfId="0" applyNumberFormat="1" applyFont="1"/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4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67" fontId="11" fillId="0" borderId="51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6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4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4" fontId="11" fillId="0" borderId="19" xfId="65" applyNumberFormat="1" applyFont="1" applyFill="1" applyBorder="1" applyAlignment="1">
      <alignment horizontal="right"/>
    </xf>
    <xf numFmtId="164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67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66" fontId="11" fillId="0" borderId="19" xfId="64" applyFont="1" applyFill="1" applyBorder="1" applyAlignment="1">
      <alignment horizontal="right"/>
    </xf>
    <xf numFmtId="174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64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4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6" zoomScale="77" zoomScaleNormal="77" zoomScaleSheetLayoutView="77" workbookViewId="0">
      <selection activeCell="F45" sqref="F45:G45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62" t="s">
        <v>562</v>
      </c>
      <c r="C2" s="362"/>
      <c r="D2" s="362"/>
      <c r="E2" s="362"/>
      <c r="F2" s="362"/>
      <c r="G2" s="362"/>
    </row>
    <row r="3" spans="2:7" ht="19.5" customHeight="1">
      <c r="B3" s="363" t="s">
        <v>582</v>
      </c>
      <c r="C3" s="363"/>
      <c r="D3" s="363"/>
      <c r="E3" s="363"/>
      <c r="F3" s="363"/>
      <c r="G3" s="363"/>
    </row>
    <row r="4" spans="2:7" ht="18" customHeight="1">
      <c r="B4" s="364" t="s">
        <v>563</v>
      </c>
      <c r="C4" s="364"/>
      <c r="D4" s="364"/>
      <c r="E4" s="364"/>
      <c r="F4" s="364"/>
      <c r="G4" s="364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7" t="s">
        <v>570</v>
      </c>
      <c r="C18" s="357"/>
      <c r="D18" s="357"/>
      <c r="E18" s="161" t="str">
        <f>"Từ ngày "&amp;TEXT(H18,"dd/mm/yyyy")&amp;" đến "&amp;TEXT(H19,"dd/mm/yyyy")</f>
        <v>Từ ngày 21/10/2024 đến 27/10/2024</v>
      </c>
      <c r="H18" s="175">
        <v>45586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21/10/2024 to 27/10/2024</v>
      </c>
      <c r="H19" s="175">
        <f>H18+6</f>
        <v>45592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45593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5">
        <f>E20</f>
        <v>45593</v>
      </c>
      <c r="F21" s="365"/>
      <c r="G21" s="365"/>
      <c r="H21" s="365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9" t="s">
        <v>531</v>
      </c>
      <c r="C23" s="370"/>
      <c r="D23" s="369" t="s">
        <v>541</v>
      </c>
      <c r="E23" s="370"/>
      <c r="F23" s="263" t="s">
        <v>542</v>
      </c>
      <c r="G23" s="263" t="s">
        <v>542</v>
      </c>
    </row>
    <row r="24" spans="2:12" ht="15.75" customHeight="1">
      <c r="B24" s="371" t="s">
        <v>27</v>
      </c>
      <c r="C24" s="372"/>
      <c r="D24" s="373" t="s">
        <v>330</v>
      </c>
      <c r="E24" s="374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45592</v>
      </c>
      <c r="G25" s="265">
        <f>H18-1</f>
        <v>45585</v>
      </c>
      <c r="H25" s="186"/>
    </row>
    <row r="26" spans="2:12" ht="15.75" customHeight="1">
      <c r="B26" s="360" t="s">
        <v>572</v>
      </c>
      <c r="C26" s="361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3">
        <v>1</v>
      </c>
      <c r="C28" s="354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5">
        <v>1.1000000000000001</v>
      </c>
      <c r="C30" s="356"/>
      <c r="D30" s="196" t="s">
        <v>584</v>
      </c>
      <c r="E30" s="197"/>
      <c r="F30" s="249">
        <f>G34</f>
        <v>78047434436</v>
      </c>
      <c r="G30" s="269">
        <v>79499549538</v>
      </c>
      <c r="H30" s="198"/>
      <c r="J30" s="198"/>
      <c r="K30" s="198"/>
      <c r="L30" s="198"/>
    </row>
    <row r="31" spans="2:12" ht="15.75" customHeight="1">
      <c r="B31" s="358">
        <v>1.2</v>
      </c>
      <c r="C31" s="359"/>
      <c r="D31" s="199" t="s">
        <v>585</v>
      </c>
      <c r="E31" s="200"/>
      <c r="F31" s="258">
        <f>G35</f>
        <v>10359.93</v>
      </c>
      <c r="G31" s="270">
        <v>10449.209999999999</v>
      </c>
      <c r="H31" s="198"/>
      <c r="J31" s="198"/>
      <c r="K31" s="198"/>
      <c r="L31" s="198"/>
    </row>
    <row r="32" spans="2:12" ht="15.75" customHeight="1">
      <c r="B32" s="353">
        <v>2</v>
      </c>
      <c r="C32" s="354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5">
        <v>2.1</v>
      </c>
      <c r="C34" s="356"/>
      <c r="D34" s="196" t="s">
        <v>586</v>
      </c>
      <c r="E34" s="197"/>
      <c r="F34" s="238">
        <v>75419905688</v>
      </c>
      <c r="G34" s="269">
        <v>78047434436</v>
      </c>
      <c r="H34" s="198"/>
      <c r="J34" s="198"/>
      <c r="K34" s="198"/>
      <c r="L34" s="198"/>
    </row>
    <row r="35" spans="2:12" ht="15.75" customHeight="1">
      <c r="B35" s="358">
        <v>2.2000000000000002</v>
      </c>
      <c r="C35" s="359"/>
      <c r="D35" s="202" t="s">
        <v>587</v>
      </c>
      <c r="E35" s="195"/>
      <c r="F35" s="272">
        <v>10112.030000000001</v>
      </c>
      <c r="G35" s="272">
        <v>10359.93</v>
      </c>
      <c r="H35" s="198"/>
      <c r="J35" s="198"/>
      <c r="K35" s="198"/>
      <c r="L35" s="198"/>
    </row>
    <row r="36" spans="2:12" ht="15.75" customHeight="1">
      <c r="B36" s="341">
        <v>3</v>
      </c>
      <c r="C36" s="342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-2627528748</v>
      </c>
      <c r="G37" s="275">
        <f>G34-G30</f>
        <v>-1452115102</v>
      </c>
      <c r="H37" s="198"/>
      <c r="J37" s="198"/>
      <c r="K37" s="198"/>
      <c r="L37" s="198"/>
    </row>
    <row r="38" spans="2:12" ht="15.75" customHeight="1">
      <c r="B38" s="343">
        <v>3.1</v>
      </c>
      <c r="C38" s="344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-1848574544</v>
      </c>
      <c r="G39" s="275">
        <f>G37-G41</f>
        <v>-681394285</v>
      </c>
      <c r="H39" s="198"/>
      <c r="J39" s="198"/>
      <c r="K39" s="198"/>
      <c r="L39" s="198"/>
    </row>
    <row r="40" spans="2:12" ht="15.75" customHeight="1">
      <c r="B40" s="345">
        <v>3.2</v>
      </c>
      <c r="C40" s="346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-778954204</v>
      </c>
      <c r="G41" s="275">
        <v>-770720817</v>
      </c>
      <c r="H41" s="198"/>
      <c r="J41" s="198"/>
      <c r="K41" s="198"/>
      <c r="L41" s="198"/>
    </row>
    <row r="42" spans="2:12" ht="15.75" customHeight="1">
      <c r="B42" s="345">
        <v>3.3</v>
      </c>
      <c r="C42" s="346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-2.3928733109200517E-2</v>
      </c>
      <c r="G45" s="244">
        <f>G35/G31-1</f>
        <v>-8.5441865940103501E-3</v>
      </c>
      <c r="H45" s="259"/>
      <c r="J45" s="198"/>
      <c r="K45" s="198"/>
      <c r="L45" s="198"/>
    </row>
    <row r="46" spans="2:12" ht="15.75" customHeight="1">
      <c r="B46" s="347">
        <v>5</v>
      </c>
      <c r="C46" s="348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1">
        <v>5.0999999999999996</v>
      </c>
      <c r="C48" s="352"/>
      <c r="D48" s="221" t="s">
        <v>588</v>
      </c>
      <c r="E48" s="197"/>
      <c r="F48" s="301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1">
        <v>5.2</v>
      </c>
      <c r="C49" s="352"/>
      <c r="D49" s="222" t="s">
        <v>589</v>
      </c>
      <c r="E49" s="223"/>
      <c r="F49" s="301">
        <v>9662.59</v>
      </c>
      <c r="G49" s="277">
        <v>9662.59</v>
      </c>
      <c r="H49" s="198"/>
      <c r="J49" s="198"/>
      <c r="K49" s="198"/>
      <c r="L49" s="198"/>
    </row>
    <row r="50" spans="2:12" ht="15.75" customHeight="1">
      <c r="B50" s="349">
        <v>6</v>
      </c>
      <c r="C50" s="350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02">
        <v>0</v>
      </c>
      <c r="G51" s="303">
        <v>0</v>
      </c>
      <c r="H51" s="252"/>
      <c r="J51" s="198"/>
      <c r="K51" s="198"/>
      <c r="L51" s="198"/>
    </row>
    <row r="52" spans="2:12" ht="15.75" customHeight="1">
      <c r="B52" s="351">
        <v>6.2</v>
      </c>
      <c r="C52" s="352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40" t="s">
        <v>557</v>
      </c>
      <c r="G55" s="340"/>
      <c r="J55" s="198"/>
    </row>
    <row r="56" spans="2:12">
      <c r="C56" s="230"/>
      <c r="D56" s="294" t="s">
        <v>592</v>
      </c>
      <c r="E56" s="293"/>
      <c r="F56" s="366" t="s">
        <v>558</v>
      </c>
      <c r="G56" s="340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75" t="s">
        <v>596</v>
      </c>
      <c r="G65" s="375"/>
      <c r="H65" s="282"/>
    </row>
    <row r="66" spans="2:8" s="280" customFormat="1" ht="20.25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67"/>
      <c r="G69" s="367"/>
    </row>
    <row r="70" spans="2:8" ht="14.25" customHeight="1">
      <c r="B70" s="233"/>
      <c r="C70" s="233"/>
      <c r="D70" s="295"/>
      <c r="E70" s="172"/>
      <c r="F70" s="368"/>
      <c r="G70" s="368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W68hcST+bm5dZ8pJ3VzkF350ngs=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pIgr+TyelJZBhP//Ijoo88Mfmmk=</DigestValue>
    </Reference>
  </SignedInfo>
  <SignatureValue>jAxiygl59tuzzkJjtnLGXeH0Xju08NRz+4Vi3kB2fKK+I7Ll7gL4UUDMqpbq1I+FJg/5AHwT0rNM
V+z1/YSGDGcVgkD80x0n7Z3yTNRW6CsCHzrzqTrOBMexEIuJ5y/Lud0ZIILtDR/l1U3HSxpu/9ls
7I2wXbvW/peyNVp4RU9LfU8u9r+QE71dMT8KMMK09yGjcgEpHsGbvBWYV5kW8wG1JL2HpxY3/QeN
d4WVABT2VtEkbB3sKrXQP+vCtbVfsJM2gwNu2qJfhofegBJ/18Hf3Cj5qlLz2roIqqlSCOAbnNPA
MEBP6tEU4pDcBVk62EsBM7wkMWp+zulNi+U6hA==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rKKt3bYeqwSwXnoxS2IseC9eYJg=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hhMwXU3EplWEpnmyy8UsHAmu6EA=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R1NBpp7gjkhGe2z5zA0ZBTddWR4=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calcChain.xml?ContentType=application/vnd.openxmlformats-officedocument.spreadsheetml.calcChain+xml">
        <DigestMethod Algorithm="http://www.w3.org/2000/09/xmldsig#sha1"/>
        <DigestValue>ujrdzAoPbX3sku8apKtZOGM+JnQ=</DigestValue>
      </Reference>
      <Reference URI="/xl/workbook.xml?ContentType=application/vnd.openxmlformats-officedocument.spreadsheetml.sheet.main+xml">
        <DigestMethod Algorithm="http://www.w3.org/2000/09/xmldsig#sha1"/>
        <DigestValue>4MhCWmWRMgr7EPJsnbC5mVk6S/E=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1mvSA87BnVGA4hlsDb4mY40TJEw=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comments1.xml?ContentType=application/vnd.openxmlformats-officedocument.spreadsheetml.comments+xml">
        <DigestMethod Algorithm="http://www.w3.org/2000/09/xmldsig#sha1"/>
        <DigestValue>6RMQCzKn6luD/Ec7r9kbxkbnryU=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2024-10-28T08:05:42Z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2024-10-28T08:05:42Z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BMDMCZ0Lp0Ua91YW4ZXFe+XVr1+kMYO3Ja6WT2zO7FA=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gS9XBDgsbEx/Rsu4nGQwIOZuuai5PL8pk/RDTesvAJg=</DigestValue>
    </Reference>
  </SignedInfo>
  <SignatureValue>vFowioXESay8N9Hjui2XEGMnv+mf+qGamwK+ZKxFBVtKxVSq3I8B9tLCvg/Vv4UVkT6SnHxqONzX
5edCj3yx7jCJ0MyXrnyUi8cCrJbctAezJu8DoTzuHK0jejceyeWlmZ4oVS/2imIEi9nE6g0Oh04b
ZSGKdJabqGFSTmFRG8DZuqIlTl2jIhHetQfCtIBrLsvkdJzLrBXg5p4dmrnG8TUUSw74B2tL/JC9
VQ+BWyUeZ4pD3Q1tmJrngzke2ERizimXTPbRRdIgV2SOfMjfnMP0YtaBy/9JxJHnd8TPlr+KGAfd
R+Ky6jvQCHflYHH7aKMwaSFMn9oXUYZpR+PPag==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bZu/dI26TGwe8tLwLxCUIFtHCbmh20gEGsRtWsM5TxU=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+Bx/B3o1U1usLoF/AeLo0KhvX+T3NzdWR6BJ2Swvrl0=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JA0+V+3nesSxPSN8NYJaZsoL1zogRFF2yIXsrN4LNDw=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he25gN+HJg9oW6+kBvsQq7AnDVUMUMghNZnjJPyWQoo=</DigestValue>
      </Reference>
      <Reference URI="/xl/worksheets/sheet6.xml?ContentType=application/vnd.openxmlformats-officedocument.spreadsheetml.worksheet+xml">
        <DigestMethod Algorithm="http://www.w3.org/2001/04/xmlenc#sha256"/>
        <DigestValue>mlJZJ3Zr+vKxuK32kxkRll0ASqsCuobrHzZZ1L2n1+Y=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2024-10-28T10:28:16Z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2024-10-28T10:28:16Z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2024-09-16T03:04:09Z</cp:lastPrinted>
  <dcterms:created xsi:type="dcterms:W3CDTF">2014-09-25T08:23:57Z</dcterms:created>
  <dcterms:modified xsi:type="dcterms:W3CDTF">2024-10-28T03:05:31Z</dcterms:modified>
</cp:coreProperties>
</file>