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<sst xmlns="http://schemas.openxmlformats.org/spreadsheetml/2006/main" count="1392" uniqueCount="601">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</sst>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0" fontId="11" fillId="0" borderId="19" xfId="64" applyFont="1" applyFill="1" applyBorder="1" applyAlignment="1"/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68" fontId="172" fillId="29" borderId="0" xfId="457" applyFont="1" applyFill="1" applyAlignment="1">
      <alignment vertical="center"/>
    </xf>
    <xf numFmtId="168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68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9" fontId="11" fillId="0" borderId="18" xfId="64" applyNumberFormat="1" applyFont="1" applyFill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73"/>
  <sheetViews>
    <sheetView tabSelected="1" topLeftCell="B28" zoomScale="75" zoomScaleNormal="75" workbookViewId="0">
      <selection activeCell="J46" sqref="J46"/>
    </sheetView>
  </sheetViews>
  <sheetFormatPr defaultColWidth="9.140625" defaultRowHeight="15"/>
  <cols>
    <col min="1" max="1" width="15" style="168" customWidth="1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1" t="s">
        <v>563</v>
      </c>
      <c r="C1" s="351"/>
      <c r="D1" s="351"/>
      <c r="E1" s="351"/>
      <c r="F1" s="351"/>
      <c r="G1" s="351"/>
    </row>
    <row r="2" spans="2:7" ht="15.75" customHeight="1">
      <c r="B2" s="348" t="s">
        <v>564</v>
      </c>
      <c r="C2" s="348"/>
      <c r="D2" s="348"/>
      <c r="E2" s="348"/>
      <c r="F2" s="348"/>
      <c r="G2" s="348"/>
    </row>
    <row r="3" spans="2:7" ht="19.5" customHeight="1">
      <c r="B3" s="349" t="s">
        <v>582</v>
      </c>
      <c r="C3" s="349"/>
      <c r="D3" s="349"/>
      <c r="E3" s="349"/>
      <c r="F3" s="349"/>
      <c r="G3" s="349"/>
    </row>
    <row r="4" spans="2:7" ht="18" customHeight="1">
      <c r="B4" s="350" t="s">
        <v>565</v>
      </c>
      <c r="C4" s="350"/>
      <c r="D4" s="350"/>
      <c r="E4" s="350"/>
      <c r="F4" s="350"/>
      <c r="G4" s="350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1" t="s">
        <v>566</v>
      </c>
      <c r="C6" s="351"/>
      <c r="D6" s="351"/>
      <c r="E6" s="351"/>
      <c r="F6" s="351"/>
      <c r="G6" s="351"/>
    </row>
    <row r="7" spans="2:7" ht="15.75" customHeight="1">
      <c r="B7" s="351" t="s">
        <v>567</v>
      </c>
      <c r="C7" s="351"/>
      <c r="D7" s="351"/>
      <c r="E7" s="351"/>
      <c r="F7" s="351"/>
      <c r="G7" s="351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73" t="s">
        <v>572</v>
      </c>
      <c r="C18" s="373"/>
      <c r="D18" s="373"/>
      <c r="E18" s="161" t="str">
        <f>"Từ ngày "&amp;TEXT(H18,"dd/mm/yyyy")&amp;" đến "&amp;TEXT(H19,"dd/mm/yyyy")</f>
        <v>Từ ngày 07/10/2024 đến 13/10/2024</v>
      </c>
      <c r="H18" s="176">
        <v>45572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07/10/2024 to 13/10/2024</v>
      </c>
      <c r="H19" s="176">
        <f>H18+6</f>
        <v>45578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45579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1">
        <f>E20</f>
        <v>45579</v>
      </c>
      <c r="F21" s="361"/>
      <c r="G21" s="361"/>
      <c r="H21" s="361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2" t="s">
        <v>531</v>
      </c>
      <c r="C23" s="353"/>
      <c r="D23" s="354" t="s">
        <v>541</v>
      </c>
      <c r="E23" s="353"/>
      <c r="F23" s="280" t="s">
        <v>542</v>
      </c>
      <c r="G23" s="281" t="s">
        <v>560</v>
      </c>
      <c r="I23" s="179"/>
      <c r="L23" s="184"/>
    </row>
    <row r="24" spans="2:12" ht="15.75" customHeight="1">
      <c r="B24" s="355" t="s">
        <v>27</v>
      </c>
      <c r="C24" s="356"/>
      <c r="D24" s="357" t="s">
        <v>330</v>
      </c>
      <c r="E24" s="358"/>
      <c r="F24" s="185" t="s">
        <v>543</v>
      </c>
      <c r="G24" s="185" t="s">
        <v>559</v>
      </c>
      <c r="I24" s="179"/>
      <c r="L24" s="184"/>
    </row>
    <row r="25" spans="2:12" ht="15.75" customHeight="1">
      <c r="B25" s="186"/>
      <c r="C25" s="187"/>
      <c r="D25" s="188"/>
      <c r="E25" s="188"/>
      <c r="F25" s="189">
        <f>H19</f>
        <v>45578</v>
      </c>
      <c r="G25" s="189">
        <f>+H18-1</f>
        <v>45571</v>
      </c>
      <c r="H25" s="190"/>
      <c r="I25" s="179"/>
      <c r="L25" s="184"/>
    </row>
    <row r="26" spans="2:12" ht="15.75" customHeight="1">
      <c r="B26" s="346" t="s">
        <v>574</v>
      </c>
      <c r="C26" s="347"/>
      <c r="D26" s="191" t="s">
        <v>544</v>
      </c>
      <c r="E26" s="191"/>
      <c r="F26" s="192"/>
      <c r="G26" s="275"/>
      <c r="I26" s="179"/>
      <c r="L26" s="193"/>
    </row>
    <row r="27" spans="2:12" ht="15.75" customHeight="1">
      <c r="B27" s="194"/>
      <c r="C27" s="195"/>
      <c r="D27" s="196" t="s">
        <v>545</v>
      </c>
      <c r="E27" s="197"/>
      <c r="F27" s="269"/>
      <c r="G27" s="265"/>
      <c r="I27" s="198"/>
      <c r="L27" s="193"/>
    </row>
    <row r="28" spans="2:12" ht="15.75" customHeight="1">
      <c r="B28" s="344">
        <v>1</v>
      </c>
      <c r="C28" s="345"/>
      <c r="D28" s="199" t="s">
        <v>546</v>
      </c>
      <c r="E28" s="200"/>
      <c r="F28" s="270"/>
      <c r="G28" s="276"/>
      <c r="I28" s="201"/>
      <c r="L28" s="193"/>
    </row>
    <row r="29" spans="2:12" ht="15.75" customHeight="1">
      <c r="B29" s="202"/>
      <c r="C29" s="203"/>
      <c r="D29" s="204" t="s">
        <v>547</v>
      </c>
      <c r="E29" s="205"/>
      <c r="F29" s="265"/>
      <c r="G29" s="265"/>
      <c r="I29" s="201"/>
      <c r="L29" s="193"/>
    </row>
    <row r="30" spans="2:12" ht="15.75" customHeight="1">
      <c r="B30" s="359">
        <v>1.1000000000000001</v>
      </c>
      <c r="C30" s="360"/>
      <c r="D30" s="206" t="s">
        <v>584</v>
      </c>
      <c r="E30" s="207"/>
      <c r="F30" s="163">
        <f>G34</f>
        <v>245819365093</v>
      </c>
      <c r="G30" s="163">
        <v>260225168949</v>
      </c>
      <c r="H30" s="208"/>
      <c r="I30" s="209"/>
      <c r="J30" s="208"/>
      <c r="K30" s="208"/>
      <c r="L30" s="184"/>
    </row>
    <row r="31" spans="2:12" ht="15.75" customHeight="1">
      <c r="B31" s="341">
        <v>1.2</v>
      </c>
      <c r="C31" s="342"/>
      <c r="D31" s="210" t="s">
        <v>585</v>
      </c>
      <c r="E31" s="211"/>
      <c r="F31" s="255">
        <f>G35</f>
        <v>12610.23</v>
      </c>
      <c r="G31" s="255">
        <v>12792.07</v>
      </c>
      <c r="H31" s="208"/>
      <c r="I31" s="209"/>
      <c r="J31" s="208"/>
      <c r="K31" s="208"/>
      <c r="L31" s="184"/>
    </row>
    <row r="32" spans="2:12" ht="15.75" customHeight="1">
      <c r="B32" s="344">
        <v>2</v>
      </c>
      <c r="C32" s="345"/>
      <c r="D32" s="199" t="s">
        <v>548</v>
      </c>
      <c r="E32" s="200"/>
      <c r="F32" s="256"/>
      <c r="G32" s="256"/>
      <c r="H32" s="208"/>
      <c r="I32" s="209"/>
      <c r="J32" s="208"/>
      <c r="K32" s="208"/>
      <c r="L32" s="184"/>
    </row>
    <row r="33" spans="2:12" ht="15.75" customHeight="1">
      <c r="B33" s="212"/>
      <c r="C33" s="213"/>
      <c r="D33" s="210" t="s">
        <v>549</v>
      </c>
      <c r="E33" s="205"/>
      <c r="F33" s="257"/>
      <c r="G33" s="257"/>
      <c r="H33" s="208"/>
      <c r="I33" s="209"/>
      <c r="J33" s="208"/>
      <c r="K33" s="208"/>
      <c r="L33" s="184"/>
    </row>
    <row r="34" spans="2:12" ht="15.75" customHeight="1">
      <c r="B34" s="359">
        <v>2.1</v>
      </c>
      <c r="C34" s="360"/>
      <c r="D34" s="206" t="s">
        <v>586</v>
      </c>
      <c r="E34" s="207"/>
      <c r="F34" s="163">
        <v>243332612977</v>
      </c>
      <c r="G34" s="163">
        <v>245819365093</v>
      </c>
      <c r="H34" s="208"/>
      <c r="I34" s="209"/>
      <c r="J34" s="208"/>
      <c r="K34" s="208"/>
      <c r="L34" s="214"/>
    </row>
    <row r="35" spans="2:12" ht="15.75" customHeight="1">
      <c r="B35" s="341">
        <v>2.2000000000000002</v>
      </c>
      <c r="C35" s="342"/>
      <c r="D35" s="215" t="s">
        <v>587</v>
      </c>
      <c r="E35" s="205"/>
      <c r="F35" s="255">
        <v>12740</v>
      </c>
      <c r="G35" s="255">
        <v>12610.23</v>
      </c>
      <c r="H35" s="208"/>
      <c r="I35" s="209"/>
      <c r="J35" s="208"/>
      <c r="K35" s="208"/>
    </row>
    <row r="36" spans="2:12" ht="15.75" customHeight="1">
      <c r="B36" s="362">
        <v>3</v>
      </c>
      <c r="C36" s="363"/>
      <c r="D36" s="216" t="s">
        <v>576</v>
      </c>
      <c r="E36" s="217"/>
      <c r="F36" s="258"/>
      <c r="G36" s="258"/>
      <c r="H36" s="208"/>
      <c r="I36" s="209"/>
      <c r="J36" s="208"/>
      <c r="K36" s="208"/>
    </row>
    <row r="37" spans="2:12" ht="15.75" customHeight="1">
      <c r="B37" s="218"/>
      <c r="C37" s="219"/>
      <c r="D37" s="220" t="s">
        <v>577</v>
      </c>
      <c r="E37" s="221"/>
      <c r="F37" s="298">
        <f>F34-F30</f>
        <v>-2486752116</v>
      </c>
      <c r="G37" s="298">
        <f>G34-G30</f>
        <v>-14405803856</v>
      </c>
      <c r="H37" s="208"/>
      <c r="I37" s="209"/>
      <c r="J37" s="208"/>
      <c r="K37" s="208"/>
    </row>
    <row r="38" spans="2:12" ht="15.75" customHeight="1">
      <c r="B38" s="364">
        <v>3.1</v>
      </c>
      <c r="C38" s="365"/>
      <c r="D38" s="222" t="s">
        <v>550</v>
      </c>
      <c r="E38" s="223"/>
      <c r="F38" s="258"/>
      <c r="G38" s="258"/>
      <c r="H38" s="208"/>
      <c r="I38" s="209"/>
      <c r="J38" s="208"/>
      <c r="K38" s="208"/>
    </row>
    <row r="39" spans="2:12" ht="15.75" customHeight="1">
      <c r="B39" s="224"/>
      <c r="C39" s="225"/>
      <c r="D39" s="220" t="s">
        <v>551</v>
      </c>
      <c r="E39" s="226"/>
      <c r="F39" s="298">
        <f>F37-F41</f>
        <v>2508178505</v>
      </c>
      <c r="G39" s="298">
        <f>G37-G41</f>
        <v>-3545779870</v>
      </c>
      <c r="H39" s="208"/>
      <c r="I39" s="209"/>
      <c r="J39" s="208"/>
      <c r="K39" s="208"/>
    </row>
    <row r="40" spans="2:12" ht="15.75" customHeight="1">
      <c r="B40" s="339">
        <v>3.2</v>
      </c>
      <c r="C40" s="340"/>
      <c r="D40" s="227" t="s">
        <v>583</v>
      </c>
      <c r="E40" s="228"/>
      <c r="F40" s="259"/>
      <c r="G40" s="259"/>
      <c r="H40" s="208"/>
      <c r="I40" s="209"/>
      <c r="J40" s="208"/>
      <c r="K40" s="208"/>
    </row>
    <row r="41" spans="2:12" ht="15.75" customHeight="1">
      <c r="B41" s="296"/>
      <c r="C41" s="297"/>
      <c r="D41" s="167" t="s">
        <v>579</v>
      </c>
      <c r="E41" s="226"/>
      <c r="F41" s="298">
        <v>-4994930621</v>
      </c>
      <c r="G41" s="298">
        <v>-10860023986</v>
      </c>
      <c r="H41" s="208"/>
      <c r="I41" s="273"/>
      <c r="J41" s="208"/>
      <c r="K41" s="208"/>
    </row>
    <row r="42" spans="2:12" ht="15.75" customHeight="1">
      <c r="B42" s="339">
        <v>3.3</v>
      </c>
      <c r="C42" s="340"/>
      <c r="D42" s="222" t="s">
        <v>552</v>
      </c>
      <c r="E42" s="223"/>
      <c r="F42" s="260"/>
      <c r="G42" s="260"/>
      <c r="H42" s="208"/>
      <c r="I42" s="209"/>
      <c r="J42" s="208"/>
      <c r="K42" s="208"/>
    </row>
    <row r="43" spans="2:12" ht="15.75" customHeight="1">
      <c r="B43" s="224"/>
      <c r="C43" s="229"/>
      <c r="D43" s="167" t="s">
        <v>553</v>
      </c>
      <c r="E43" s="226"/>
      <c r="F43" s="261"/>
      <c r="G43" s="261"/>
      <c r="H43" s="208"/>
      <c r="I43" s="209"/>
      <c r="J43" s="208"/>
      <c r="K43" s="208"/>
    </row>
    <row r="44" spans="2:12" ht="15.75" customHeight="1">
      <c r="B44" s="362">
        <v>4</v>
      </c>
      <c r="C44" s="366">
        <v>4</v>
      </c>
      <c r="D44" s="230" t="s">
        <v>575</v>
      </c>
      <c r="E44" s="223"/>
      <c r="F44" s="274"/>
      <c r="G44" s="274"/>
      <c r="H44" s="208"/>
      <c r="I44" s="209"/>
      <c r="J44" s="208"/>
      <c r="K44" s="208"/>
    </row>
    <row r="45" spans="2:12" ht="15.75" customHeight="1">
      <c r="B45" s="231"/>
      <c r="C45" s="232"/>
      <c r="D45" s="167" t="s">
        <v>578</v>
      </c>
      <c r="E45" s="226"/>
      <c r="F45" s="262">
        <f>F35/F31-1</f>
        <v>1.0290851158146985E-2</v>
      </c>
      <c r="G45" s="262">
        <f>G35/G31-1</f>
        <v>-1.4215056671828763E-2</v>
      </c>
      <c r="H45" s="198"/>
      <c r="I45" s="209"/>
      <c r="J45" s="208"/>
      <c r="K45" s="208"/>
    </row>
    <row r="46" spans="2:12" ht="15.75" customHeight="1">
      <c r="B46" s="362">
        <v>5</v>
      </c>
      <c r="C46" s="366"/>
      <c r="D46" s="233" t="s">
        <v>554</v>
      </c>
      <c r="E46" s="234"/>
      <c r="F46" s="263"/>
      <c r="G46" s="263"/>
      <c r="H46" s="208"/>
      <c r="I46" s="209"/>
      <c r="J46" s="208"/>
      <c r="K46" s="208"/>
    </row>
    <row r="47" spans="2:12" ht="15.75" customHeight="1">
      <c r="B47" s="218"/>
      <c r="C47" s="219"/>
      <c r="D47" s="235" t="s">
        <v>555</v>
      </c>
      <c r="E47" s="236"/>
      <c r="F47" s="264"/>
      <c r="G47" s="264"/>
      <c r="H47" s="208"/>
      <c r="I47" s="209"/>
      <c r="J47" s="208"/>
      <c r="K47" s="208"/>
    </row>
    <row r="48" spans="2:12" ht="15.75" customHeight="1">
      <c r="B48" s="371">
        <v>5.0999999999999996</v>
      </c>
      <c r="C48" s="372"/>
      <c r="D48" s="237" t="s">
        <v>588</v>
      </c>
      <c r="E48" s="207"/>
      <c r="F48" s="299">
        <v>12961.94</v>
      </c>
      <c r="G48" s="277">
        <v>12961.94</v>
      </c>
      <c r="H48" s="208"/>
      <c r="I48" s="209"/>
      <c r="J48" s="208"/>
      <c r="K48" s="208"/>
    </row>
    <row r="49" spans="2:11" ht="15.75" customHeight="1">
      <c r="B49" s="371">
        <v>5.2</v>
      </c>
      <c r="C49" s="372"/>
      <c r="D49" s="238" t="s">
        <v>589</v>
      </c>
      <c r="E49" s="239"/>
      <c r="F49" s="299">
        <v>10812.96</v>
      </c>
      <c r="G49" s="278">
        <v>10812.96</v>
      </c>
      <c r="H49" s="208"/>
      <c r="I49" s="209"/>
      <c r="J49" s="208"/>
      <c r="K49" s="208"/>
    </row>
    <row r="50" spans="2:11" ht="15.75" customHeight="1">
      <c r="B50" s="369">
        <v>6</v>
      </c>
      <c r="C50" s="370"/>
      <c r="D50" s="240" t="s">
        <v>595</v>
      </c>
      <c r="E50" s="241"/>
      <c r="F50" s="266"/>
      <c r="G50" s="279"/>
      <c r="H50" s="208"/>
      <c r="I50" s="209"/>
      <c r="J50" s="208"/>
      <c r="K50" s="208"/>
    </row>
    <row r="51" spans="2:11" ht="15.75" customHeight="1">
      <c r="B51" s="371">
        <v>6.1</v>
      </c>
      <c r="C51" s="372">
        <v>6.1</v>
      </c>
      <c r="D51" s="242" t="s">
        <v>596</v>
      </c>
      <c r="E51" s="243"/>
      <c r="F51" s="300">
        <v>517287.16</v>
      </c>
      <c r="G51" s="300">
        <v>517287.16</v>
      </c>
      <c r="H51" s="272"/>
      <c r="I51" s="209"/>
      <c r="J51" s="208"/>
      <c r="K51" s="208"/>
    </row>
    <row r="52" spans="2:11" ht="15.75" customHeight="1">
      <c r="B52" s="371">
        <v>6.2</v>
      </c>
      <c r="C52" s="372"/>
      <c r="D52" s="206" t="s">
        <v>590</v>
      </c>
      <c r="E52" s="237"/>
      <c r="F52" s="267">
        <f>F51*F35</f>
        <v>6590238418.3999996</v>
      </c>
      <c r="G52" s="267">
        <f>G51*G35</f>
        <v>6523110063.6467991</v>
      </c>
      <c r="H52" s="271"/>
      <c r="I52" s="209"/>
      <c r="J52" s="208"/>
      <c r="K52" s="208"/>
    </row>
    <row r="53" spans="2:11" ht="15.75" customHeight="1" thickBot="1">
      <c r="B53" s="367">
        <v>6.2</v>
      </c>
      <c r="C53" s="368">
        <v>6.3</v>
      </c>
      <c r="D53" s="244" t="s">
        <v>594</v>
      </c>
      <c r="E53" s="244"/>
      <c r="F53" s="268">
        <f>F52/F34</f>
        <v>2.7083251758870951E-2</v>
      </c>
      <c r="G53" s="268">
        <f>G52/G34</f>
        <v>2.6536192790095822E-2</v>
      </c>
      <c r="H53" s="271"/>
      <c r="I53" s="209"/>
      <c r="J53" s="208"/>
      <c r="K53" s="208"/>
    </row>
    <row r="54" spans="2:11" ht="15.75" customHeight="1">
      <c r="B54" s="245"/>
      <c r="C54" s="245"/>
      <c r="D54" s="245"/>
      <c r="E54" s="245"/>
      <c r="F54" s="246"/>
      <c r="G54" s="246"/>
    </row>
    <row r="55" spans="2:11">
      <c r="C55" s="247"/>
      <c r="D55" s="294" t="s">
        <v>556</v>
      </c>
      <c r="E55" s="294"/>
      <c r="F55" s="337" t="s">
        <v>557</v>
      </c>
      <c r="G55" s="337"/>
    </row>
    <row r="56" spans="2:11">
      <c r="C56" s="247"/>
      <c r="D56" s="248" t="s">
        <v>591</v>
      </c>
      <c r="E56" s="294"/>
      <c r="F56" s="336" t="s">
        <v>558</v>
      </c>
      <c r="G56" s="337"/>
    </row>
    <row r="57" spans="2:11" ht="14.25" customHeight="1">
      <c r="D57" s="249"/>
      <c r="E57" s="249"/>
      <c r="F57" s="174"/>
      <c r="G57" s="174"/>
    </row>
    <row r="58" spans="2:11" ht="14.25" customHeight="1">
      <c r="B58" s="250"/>
      <c r="C58" s="250"/>
    </row>
    <row r="59" spans="2:11" ht="14.25" customHeight="1">
      <c r="B59" s="250"/>
      <c r="C59" s="250"/>
    </row>
    <row r="60" spans="2:11" ht="14.25" customHeight="1">
      <c r="B60" s="250"/>
      <c r="C60" s="250"/>
    </row>
    <row r="61" spans="2:11" ht="14.25" customHeight="1">
      <c r="B61" s="250"/>
      <c r="C61" s="250"/>
    </row>
    <row r="62" spans="2:11" ht="14.25" customHeight="1">
      <c r="B62" s="250"/>
      <c r="C62" s="250"/>
    </row>
    <row r="63" spans="2:11" ht="14.25" customHeight="1">
      <c r="B63" s="250"/>
      <c r="C63" s="250"/>
    </row>
    <row r="64" spans="2:11" ht="14.25" customHeight="1">
      <c r="B64" s="250"/>
      <c r="C64" s="250"/>
    </row>
    <row r="65" spans="2:12" s="282" customFormat="1">
      <c r="B65" s="287" t="s">
        <v>597</v>
      </c>
      <c r="C65" s="287"/>
      <c r="D65" s="287"/>
      <c r="E65" s="287"/>
      <c r="F65" s="343" t="s">
        <v>598</v>
      </c>
      <c r="G65" s="343"/>
      <c r="H65" s="283"/>
      <c r="I65" s="284"/>
      <c r="J65" s="285"/>
      <c r="K65" s="286"/>
      <c r="L65" s="286"/>
    </row>
    <row r="66" spans="2:12" s="282" customFormat="1" ht="17.25" customHeight="1">
      <c r="B66" s="288" t="s">
        <v>600</v>
      </c>
      <c r="C66" s="289"/>
      <c r="D66" s="289"/>
      <c r="E66" s="289"/>
      <c r="F66" s="290"/>
      <c r="G66" s="291"/>
      <c r="H66" s="283"/>
      <c r="I66" s="284"/>
      <c r="J66" s="285"/>
      <c r="K66" s="286"/>
      <c r="L66" s="286"/>
    </row>
    <row r="67" spans="2:12" s="282" customFormat="1" ht="15.75" customHeight="1">
      <c r="B67" s="290" t="s">
        <v>599</v>
      </c>
      <c r="C67" s="292"/>
      <c r="D67" s="292"/>
      <c r="E67" s="292"/>
      <c r="F67" s="288"/>
      <c r="G67" s="291"/>
      <c r="H67" s="283"/>
      <c r="I67" s="284"/>
      <c r="J67" s="285"/>
      <c r="K67" s="286"/>
      <c r="L67" s="286"/>
    </row>
    <row r="68" spans="2:12" ht="14.25" customHeight="1">
      <c r="B68" s="250"/>
      <c r="C68" s="250"/>
      <c r="D68" s="294"/>
      <c r="F68" s="337"/>
      <c r="G68" s="337"/>
    </row>
    <row r="69" spans="2:12" ht="14.25" customHeight="1">
      <c r="B69" s="293"/>
      <c r="C69" s="293"/>
      <c r="D69" s="295"/>
      <c r="E69" s="173"/>
      <c r="F69" s="338"/>
      <c r="G69" s="338"/>
    </row>
    <row r="70" spans="2:12" ht="16.5">
      <c r="B70" s="251"/>
      <c r="C70" s="251"/>
      <c r="D70" s="251"/>
      <c r="E70" s="251"/>
    </row>
    <row r="71" spans="2:12" ht="16.5">
      <c r="B71" s="252"/>
      <c r="C71" s="252"/>
      <c r="D71" s="252"/>
      <c r="E71" s="252"/>
    </row>
    <row r="72" spans="2:12" ht="16.5">
      <c r="B72" s="253"/>
      <c r="C72" s="253"/>
      <c r="D72" s="252"/>
      <c r="E72" s="252"/>
    </row>
    <row r="73" spans="2:12" ht="15.75">
      <c r="B73" s="254"/>
      <c r="C73" s="254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8:G68"/>
    <mergeCell ref="F69:G69"/>
    <mergeCell ref="B40:C40"/>
    <mergeCell ref="B35:C35"/>
    <mergeCell ref="F65:G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tJExF6QsfsqLTfGlcUUeNJdTQRA3yxaLfpCxbLuBa6U=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9YoW0es2CIg4j1gwrh/XefeR4QIJPHeaepoL4x5O2nU=</DigestValue>
    </Reference>
  </SignedInfo>
  <SignatureValue>gAbofyUrJ4kXGbDbfKWrZ28TYpdtdIQv27ncTlmJPbFBGw4/RZLjtgRLsLC4oeHtQ68fuzTON+6H
sOpdjAOkP3Vvqq+g0gY6fo64StjPQGpKoMsegrMcj9pumFADBKiNHU+BXSlI4TqXfRFDuZMMRSyY
1aDn+XmQD/6luOMvL7HsjkY/5mh29MOy/CpB4isbvzVKfnK+u3ZTNjZxFsK9ab20Dhaq5LFGOhZ8
S6bz3PgkcykdATqdfTXsgkMIuTNqZ9mDDSuHr//HMvf57vZkzFQae6gdgJSyN3F608RkLvXdeSbf
va69VA0lduJZGSMfWhnYvm5QpiH+TuK2z1eWyQ==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S3p+tYMhm2+QKKHsGSkzWaUBCzTbl58TPPMDtgq5/j0=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FtUj5fjnWpyayU0eh13LbFV6YkBMih9uqZiSC9jJ0Fw=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STDe6i4+UFiylqH7rlKDZT9hGPuQ7G884FRnK++3Kf8=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2024-10-14T08:28:31Z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2024-10-14T08:28:31Z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c75Is1LB9J3qyPS6J3VTqctJqzGDKKvtVTv8DgOsIM0=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lDPyAYKT5JMeFcYBSiopTlf3tbxl+OjjItfCvYs9Yj4=</DigestValue>
    </Reference>
  </SignedInfo>
  <SignatureValue>XUFhHXEC8g03Tg/0rEGYtYnXlD14lJ/HhWoeNxjod7rMsWx28gRng8c29sqhtR9NU5Ypr6/eI4K6
Py3FC7OnKOy+FPqSxtrA5BhNii2BHz1qBrRSSdgzQSnbi6tpwHu9JqQXmRHsBSGEEWF7+KvKSpxT
FVgboTLzAdQU/2UJFt0x8hrP2rHw7sbM1mOYwURALrAlXwITnO4Plnr1m1MxwPm6UFfxW39Z2D0p
TCCmcQfwi1Zkn+o2mVwoJd2zeZRRW3CKBL9OFUqWZddI2LDYx+4+NXLUfqII+JUBGUXHFNqUOONc
jWsGKpHhDugc+V8jHsSAtdySBPfyCkkohJmRug==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S3p+tYMhm2+QKKHsGSkzWaUBCzTbl58TPPMDtgq5/j0=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FtUj5fjnWpyayU0eh13LbFV6YkBMih9uqZiSC9jJ0Fw=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STDe6i4+UFiylqH7rlKDZT9hGPuQ7G884FRnK++3Kf8=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2024-10-14T10:36:01Z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2024-10-14T10:36:01Z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2024-10-04T10:51:24Z</cp:lastPrinted>
  <dcterms:created xsi:type="dcterms:W3CDTF">2014-09-25T08:23:57Z</dcterms:created>
  <dcterms:modified xsi:type="dcterms:W3CDTF">2024-10-14T01:23:09Z</dcterms:modified>
</cp:coreProperties>
</file>