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THANG\2024\THANG 8\"/>
    </mc:Choice>
  </mc:AlternateContent>
  <bookViews>
    <workbookView xWindow="0" yWindow="0" windowWidth="24000" windowHeight="8400" tabRatio="944" firstSheet="9" activeTab="12"/>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BCDanhMucDauTu_06029!$A$1:$H$82</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BCtinhhinhtaichinh!$A$1:$E$75</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F53" i="11" l="1"/>
  <c r="F31" i="11"/>
  <c r="F30" i="11"/>
  <c r="F32" i="11" l="1"/>
  <c r="F29" i="11"/>
  <c r="F28" i="11"/>
  <c r="F27" i="11"/>
  <c r="F26" i="11"/>
  <c r="F25" i="11"/>
  <c r="F33" i="11" l="1"/>
  <c r="F24" i="11"/>
  <c r="F23" i="11"/>
  <c r="F22" i="11"/>
  <c r="F21" i="11"/>
  <c r="F17" i="11" l="1"/>
  <c r="F18" i="11"/>
  <c r="F19" i="11"/>
  <c r="F20" i="11"/>
  <c r="F16" i="11"/>
  <c r="F34" i="11" l="1"/>
  <c r="D34" i="11" l="1"/>
  <c r="D9" i="27" l="1"/>
  <c r="F54" i="11" l="1"/>
  <c r="F62" i="11" s="1"/>
  <c r="F52" i="11"/>
  <c r="D37" i="11"/>
  <c r="D43" i="11" s="1"/>
  <c r="F37" i="11"/>
  <c r="F43" i="11" s="1"/>
  <c r="F63" i="11" l="1"/>
  <c r="G47" i="11" l="1"/>
  <c r="G53" i="11"/>
  <c r="G30" i="11"/>
  <c r="G31" i="11"/>
  <c r="G57" i="11"/>
  <c r="G29" i="11"/>
  <c r="G26" i="11"/>
  <c r="G27" i="11"/>
  <c r="G32" i="11"/>
  <c r="G28" i="11"/>
  <c r="G25" i="11"/>
  <c r="G22" i="11"/>
  <c r="G33" i="11"/>
  <c r="G23" i="11"/>
  <c r="G24" i="11"/>
  <c r="G21" i="11"/>
  <c r="G49" i="11"/>
  <c r="G18" i="11"/>
  <c r="G16" i="11"/>
  <c r="G17" i="11"/>
  <c r="G19" i="11"/>
  <c r="G20" i="11"/>
  <c r="G37" i="11"/>
  <c r="G55" i="11"/>
  <c r="G56" i="11"/>
  <c r="G62" i="11"/>
  <c r="G52" i="11"/>
  <c r="G54" i="11"/>
  <c r="G43" i="11" l="1"/>
  <c r="G34" i="11"/>
  <c r="E67" i="11" l="1"/>
  <c r="E23" i="28" s="1"/>
  <c r="I26" i="8" s="1"/>
  <c r="D29" i="20" s="1"/>
  <c r="E35" i="21" s="1"/>
  <c r="E27" i="22" s="1"/>
  <c r="F36" i="23" s="1"/>
  <c r="A67" i="11"/>
  <c r="A23" i="28" s="1"/>
  <c r="A26" i="8" s="1"/>
  <c r="A29" i="20" s="1"/>
  <c r="A35" i="21" s="1"/>
  <c r="A27" i="22" s="1"/>
  <c r="A36" i="23" s="1"/>
  <c r="D10" i="28" l="1"/>
  <c r="A5" i="28"/>
  <c r="B3" i="19" l="1"/>
  <c r="B4" i="19" l="1"/>
  <c r="B5" i="19" l="1"/>
  <c r="A5" i="20"/>
  <c r="A4" i="21" s="1"/>
  <c r="A4" i="23"/>
  <c r="A4" i="22"/>
  <c r="C10" i="20"/>
  <c r="C9" i="21" s="1"/>
  <c r="C9" i="22" s="1"/>
  <c r="C9" i="23" s="1"/>
  <c r="C4" i="19" l="1"/>
  <c r="C3" i="19"/>
  <c r="C6" i="19" l="1"/>
  <c r="C7" i="19"/>
  <c r="B2" i="19" l="1"/>
  <c r="C2" i="19"/>
  <c r="A5" i="8" l="1"/>
  <c r="D10" i="8"/>
  <c r="C10" i="11"/>
  <c r="A5" i="11"/>
  <c r="C5" i="19"/>
</calcChain>
</file>

<file path=xl/sharedStrings.xml><?xml version="1.0" encoding="utf-8"?>
<sst xmlns="http://schemas.openxmlformats.org/spreadsheetml/2006/main" count="1030" uniqueCount="694">
  <si>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</si>
  <si>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</si>
  <si>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</si>
  <si>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</si>
  <si>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</si>
  <si>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</si>
  <si>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</si>
  <si>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</si>
  <si>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</si>
  <si>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</si>
  <si>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</si>
  <si>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</si>
  <si>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</si>
  <si>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</si>
  <si>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</si>
  <si>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</si>
  <si>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</si>
  <si>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</si>
  <si>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</si>
  <si>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</si>
  <si>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</si>
  <si>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</si>
  <si>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</si>
  <si>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</si>
  <si>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</si>
  <si>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</si>
  <si>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</si>
  <si>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</si>
  <si>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</si>
  <si>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</si>
  <si>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</si>
  <si>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</si>
  <si>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</si>
  <si>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</si>
  <si>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</si>
  <si>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</si>
  <si>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</si>
  <si>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</si>
  <si>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</si>
  <si>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</si>
  <si>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</si>
  <si>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</si>
  <si>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</si>
  <si>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</si>
  <si>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</si>
  <si>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</si>
  <si>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</si>
  <si>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</si>
  <si>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</si>
  <si>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</si>
  <si>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</si>
  <si>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</si>
  <si>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</si>
  <si>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</si>
  <si>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</si>
  <si>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</si>
  <si>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</si>
  <si>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</si>
  <si>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</si>
  <si>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</si>
  <si>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</si>
  <si>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</si>
  <si>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</si>
  <si>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</si>
  <si>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</si>
  <si>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</si>
  <si>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</si>
  <si>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</si>
  <si>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</si>
  <si>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</si>
  <si>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</si>
  <si>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</si>
  <si>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</si>
  <si>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</si>
  <si>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</si>
  <si>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</si>
  <si>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</si>
  <si>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</si>
  <si>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</si>
  <si>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</si>
  <si>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</si>
  <si>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</si>
  <si>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</si>
  <si>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</si>
  <si>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</si>
  <si>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</si>
  <si>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</si>
  <si>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</si>
  <si>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</si>
  <si>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</si>
  <si>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</si>
  <si>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</si>
  <si>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</si>
  <si>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</si>
  <si>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</si>
  <si>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</si>
  <si>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</si>
  <si>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</si>
  <si>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</si>
  <si>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</si>
  <si>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</si>
  <si>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</si>
  <si>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</si>
  <si>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</si>
  <si>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</si>
  <si>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</si>
  <si>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</si>
  <si>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</si>
  <si>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</si>
  <si>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</si>
  <si>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</si>
  <si>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</si>
  <si>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</si>
  <si>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</si>
  <si>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</si>
  <si>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</si>
  <si>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</si>
  <si>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</si>
  <si>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</si>
  <si>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</si>
  <si>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</si>
  <si>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</si>
  <si>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</si>
  <si>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</si>
  <si>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</si>
  <si>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</si>
  <si>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</si>
  <si>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</si>
  <si>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</si>
  <si>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</si>
  <si>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</si>
  <si>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</si>
  <si>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</si>
  <si>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</si>
  <si>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</si>
  <si>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</si>
  <si>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</si>
  <si>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</si>
  <si>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</si>
  <si>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</si>
  <si>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</si>
  <si>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</si>
  <si>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</si>
  <si>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</si>
  <si>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</si>
  <si>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</si>
  <si>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</si>
  <si>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</si>
  <si>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</si>
  <si>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</si>
  <si>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</si>
  <si>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</si>
  <si>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</si>
  <si>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</si>
  <si>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</si>
  <si>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</si>
  <si>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</si>
  <si>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</si>
  <si>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</si>
  <si>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</si>
  <si>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</si>
  <si>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</si>
  <si>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</si>
  <si>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</si>
  <si>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</si>
  <si>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</si>
  <si>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</si>
  <si>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</si>
  <si>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</si>
  <si>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</si>
  <si>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</si>
  <si>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</si>
  <si>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</si>
  <si>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</si>
  <si>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</si>
  <si>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</si>
  <si>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</si>
  <si>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</si>
  <si>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</si>
  <si>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</si>
  <si>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</si>
  <si>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</si>
  <si>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</si>
  <si>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</si>
  <si>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</si>
  <si>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</si>
  <si>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</si>
  <si>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</si>
  <si>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</si>
  <si>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</si>
  <si>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</si>
  <si>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</si>
  <si>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</si>
  <si>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</si>
  <si>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</si>
  <si>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</si>
  <si>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</si>
  <si>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</si>
  <si>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</si>
  <si>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</si>
  <si>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</si>
  <si>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</si>
  <si>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</si>
  <si>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</si>
  <si>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</si>
  <si>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</si>
  <si>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</si>
  <si>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</si>
  <si>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</si>
  <si>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</si>
  <si>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</si>
  <si>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</si>
  <si>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</si>
  <si>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</si>
  <si>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</si>
  <si>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</si>
  <si>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</si>
  <si>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</si>
  <si>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</si>
  <si>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</si>
  <si>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</si>
  <si>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</si>
  <si>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</si>
  <si>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</si>
  <si>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</si>
  <si>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</si>
  <si>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</si>
  <si>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</si>
  <si>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</si>
  <si>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</si>
  <si>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</si>
  <si>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</si>
  <si>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</si>
  <si>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</si>
  <si>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</si>
  <si>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</si>
  <si>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</si>
  <si>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</si>
  <si>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</si>
  <si>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</si>
  <si>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</si>
  <si>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</si>
  <si>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</si>
  <si>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</si>
  <si>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</si>
  <si>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</si>
  <si>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</si>
  <si>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</si>
  <si>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</si>
  <si>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</si>
  <si>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</si>
  <si>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</si>
  <si>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</si>
  <si>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</si>
  <si>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</si>
  <si>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</si>
  <si>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</si>
  <si>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</si>
  <si>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</si>
  <si>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</si>
  <si>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</si>
  <si>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</si>
  <si>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</si>
  <si>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</si>
  <si>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</si>
  <si>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</si>
  <si>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</si>
  <si>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</si>
  <si>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</si>
  <si>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</si>
  <si>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</si>
  <si>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</si>
  <si>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</si>
  <si>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</si>
  <si>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</si>
  <si>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</si>
  <si>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</si>
  <si>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</si>
  <si>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</si>
  <si>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</si>
  <si>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</si>
  <si>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</si>
  <si>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</si>
  <si>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</si>
  <si>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</si>
  <si>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</si>
  <si>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</si>
  <si>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</si>
  <si>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</si>
  <si>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</si>
  <si>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</si>
  <si>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</si>
  <si>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</si>
  <si>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</si>
  <si>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</si>
  <si>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</si>
  <si>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</si>
  <si>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</si>
  <si>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</si>
  <si>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</si>
  <si>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</si>
  <si>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</si>
  <si>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</si>
  <si>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</si>
  <si>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</si>
  <si>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</si>
  <si>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</si>
  <si>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</si>
  <si>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</si>
  <si>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</si>
  <si>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</si>
  <si>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</si>
  <si>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</si>
  <si>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</si>
  <si>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</si>
  <si>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</si>
  <si>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</si>
  <si>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</si>
  <si>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</si>
  <si>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</si>
  <si>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</si>
  <si>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</si>
  <si>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</si>
  <si>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</si>
  <si>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</si>
  <si>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</si>
  <si>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</si>
  <si>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</si>
  <si>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</si>
  <si>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</si>
  <si>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</si>
  <si>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</si>
  <si>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</si>
  <si>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</si>
  <si>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</si>
  <si>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</si>
  <si>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</si>
  <si>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</si>
  <si>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</si>
  <si>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</si>
  <si>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</si>
  <si>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</si>
  <si>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</si>
  <si>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</si>
  <si>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</si>
  <si>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</si>
  <si>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</si>
  <si>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</si>
  <si>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</si>
  <si>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</si>
  <si>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</si>
  <si>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</si>
  <si>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</si>
  <si>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</si>
  <si>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</si>
  <si>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</si>
  <si>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</si>
  <si>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</si>
  <si>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</si>
  <si>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</si>
  <si>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</si>
  <si>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</si>
  <si>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</si>
  <si>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</si>
  <si>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</si>
  <si>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</si>
  <si>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</si>
  <si>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</si>
  <si>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</si>
  <si>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</si>
  <si>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</si>
  <si>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</si>
  <si>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</si>
  <si>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</si>
  <si>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</si>
  <si>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</si>
  <si>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</si>
  <si>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</si>
  <si>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</si>
  <si>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</si>
  <si>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</si>
  <si>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</si>
  <si>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</si>
  <si>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</si>
  <si>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</si>
  <si>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</si>
  <si>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</si>
  <si>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</si>
  <si>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</si>
  <si>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</si>
  <si>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</si>
  <si>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</si>
  <si>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</si>
  <si>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</si>
  <si>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</si>
  <si>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</si>
  <si>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</si>
  <si>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</si>
  <si>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</si>
  <si>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</si>
  <si>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</si>
  <si>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</si>
  <si>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</si>
  <si>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</si>
  <si>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</si>
  <si>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</si>
  <si>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</si>
  <si>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</si>
  <si>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</si>
  <si>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</si>
  <si>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</si>
  <si>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</si>
  <si>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</si>
  <si>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</si>
  <si>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</si>
  <si>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</si>
  <si>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</si>
  <si>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</si>
  <si>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</si>
  <si>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</si>
  <si>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</si>
  <si>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</si>
  <si>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</si>
  <si>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</si>
  <si>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</si>
  <si>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</si>
  <si>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</si>
  <si>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</si>
  <si>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</si>
  <si>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</si>
  <si>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</si>
  <si>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</si>
  <si>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</si>
  <si>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</si>
  <si>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</si>
  <si>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</si>
  <si>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</si>
  <si>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</si>
  <si>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</si>
  <si>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</si>
  <si>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</si>
  <si>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</si>
  <si>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</si>
  <si>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</si>
  <si>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</si>
  <si>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</si>
  <si>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</si>
  <si>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</si>
  <si>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</si>
  <si>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</si>
  <si>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</si>
  <si>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</si>
  <si>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</si>
  <si>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</si>
  <si>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</si>
  <si>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</si>
  <si>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</si>
  <si>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</si>
  <si>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</si>
  <si>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</si>
  <si>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ngày</t>
  </si>
  <si>
    <t>nav tại ngày</t>
  </si>
  <si>
    <t>số ngày</t>
  </si>
  <si>
    <t>nav*so ngay</t>
  </si>
  <si>
    <t>nav binh quan</t>
  </si>
  <si>
    <t>so ngay trong thang</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</si>
  <si>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</si>
  <si>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</si>
  <si>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</si>
  <si>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</si>
  <si>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</si>
  <si>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</si>
  <si>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</si>
  <si>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</si>
  <si>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</si>
  <si>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</si>
  <si>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</si>
  <si>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</si>
  <si>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</si>
  <si>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</si>
  <si>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</si>
  <si>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</si>
  <si>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</si>
  <si>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</si>
  <si>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</si>
  <si>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</si>
  <si>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</si>
  <si>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</si>
  <si>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</si>
  <si>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</si>
  <si>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</si>
  <si>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</si>
  <si>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</si>
  <si>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</si>
  <si>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</si>
  <si>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</si>
  <si>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</si>
  <si>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</si>
  <si>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</si>
  <si>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</si>
  <si>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</si>
  <si>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</si>
  <si>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</si>
  <si>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</si>
  <si>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</si>
  <si>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</si>
  <si>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</si>
  <si>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</si>
  <si>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</si>
  <si>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</si>
  <si>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</si>
  <si>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</si>
  <si>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</si>
  <si>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</si>
  <si>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</si>
  <si>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</si>
  <si>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</si>
  <si>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</si>
  <si>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</si>
  <si>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</si>
  <si>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</si>
  <si>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</si>
  <si>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</si>
  <si>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</si>
  <si>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</si>
  <si>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</si>
  <si>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</si>
  <si>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</si>
  <si>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</si>
  <si>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</si>
  <si>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</si>
  <si>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</si>
  <si>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</si>
  <si>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</si>
  <si>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</si>
  <si>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</si>
  <si>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</si>
  <si>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</si>
  <si>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</si>
  <si>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</si>
  <si>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</si>
  <si>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</si>
  <si>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</si>
  <si>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</si>
  <si>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</si>
  <si>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</si>
  <si>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</si>
  <si>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</si>
  <si>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</si>
  <si>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</si>
  <si>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</si>
  <si>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</si>
  <si>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</si>
  <si>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</si>
  <si>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</si>
  <si>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</si>
  <si>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</si>
  <si>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</si>
  <si>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</si>
  <si>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</si>
  <si>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</si>
  <si>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</si>
  <si>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</si>
  <si>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</si>
  <si>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</si>
  <si>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</si>
  <si>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</si>
  <si>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</si>
  <si>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</si>
  <si>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</si>
  <si>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</si>
  <si>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</si>
  <si>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</si>
  <si>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</si>
  <si>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</si>
  <si>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</si>
  <si>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</si>
  <si>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</si>
  <si>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</si>
  <si>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</si>
  <si>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</si>
  <si>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</si>
  <si>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</si>
  <si>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</si>
  <si>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</si>
  <si>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</si>
  <si>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</si>
  <si>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</si>
  <si>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</si>
  <si>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</si>
  <si>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</si>
  <si>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</si>
  <si>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</si>
  <si>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</si>
  <si>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</si>
  <si>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</si>
  <si>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</si>
  <si>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</si>
  <si>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</si>
  <si>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</si>
  <si>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</si>
  <si>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</si>
  <si>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</si>
  <si>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</si>
  <si>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</si>
  <si>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</si>
  <si>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</si>
  <si>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</si>
  <si>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</si>
  <si>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</si>
  <si>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</si>
  <si>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</si>
  <si>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</si>
  <si>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</si>
  <si>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</si>
  <si>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</si>
  <si>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</si>
  <si>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</si>
  <si>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</si>
  <si>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</si>
  <si>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</si>
  <si>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</si>
  <si>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</si>
  <si>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</si>
  <si>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</si>
  <si>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</si>
  <si>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</si>
  <si>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</si>
  <si>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</si>
  <si>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</si>
  <si>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</si>
  <si>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</si>
  <si>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</si>
  <si>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Năm 2023
Year 2023</t>
  </si>
  <si>
    <t>2247</t>
  </si>
  <si>
    <t>Đại diện được ủy quyền của Ngân hàng giám sát</t>
  </si>
  <si>
    <t>Đại diện được ủy quyền của Công ty quản lý Quỹ</t>
  </si>
  <si>
    <t>NAM TRUOC</t>
  </si>
  <si>
    <t>Năm 2024
Year 2024</t>
  </si>
  <si>
    <r>
      <t xml:space="preserve">Quyền mua  
</t>
    </r>
    <r>
      <rPr>
        <i/>
        <sz val="10"/>
        <rFont val="Tahoma"/>
        <family val="2"/>
      </rPr>
      <t>Rights</t>
    </r>
  </si>
  <si>
    <t>ban</t>
  </si>
  <si>
    <t>mua/quyền mua</t>
  </si>
  <si>
    <t>KỲ BÁO CÁO/ THIS PERIOD
31/07/2024</t>
  </si>
  <si>
    <t>Ngày 31 tháng 07 năm 2024
As at 31 Jul 2024</t>
  </si>
  <si>
    <t xml:space="preserve"> - </t>
  </si>
  <si>
    <t>Tháng 08 năm 2024/Aug 2024</t>
  </si>
  <si>
    <t>Tại ngày 31 tháng 08 năm 2024/As at 31 Aug 2024</t>
  </si>
  <si>
    <r>
      <rPr>
        <b/>
        <sz val="8"/>
        <rFont val="Tahoma"/>
        <family val="2"/>
      </rPr>
      <t>Ngày 05 tháng 09 năm 2024</t>
    </r>
    <r>
      <rPr>
        <sz val="8"/>
        <rFont val="Tahoma"/>
        <family val="2"/>
      </rPr>
      <t xml:space="preserve">
05 Sep 2024</t>
    </r>
  </si>
  <si>
    <t>KỲ BÁO CÁO/ THIS PERIOD
31/08/2024</t>
  </si>
  <si>
    <t>Ngày 31 tháng 08 năm 2024
As at 31 Aug 2024</t>
  </si>
  <si>
    <t>FRT</t>
  </si>
  <si>
    <t>HAH</t>
  </si>
  <si>
    <t>HCM</t>
  </si>
  <si>
    <t>HDG</t>
  </si>
  <si>
    <t>NKG</t>
  </si>
  <si>
    <t>VCG</t>
  </si>
  <si>
    <t>VCI</t>
  </si>
  <si>
    <t>PC1</t>
  </si>
  <si>
    <t>NLG</t>
  </si>
  <si>
    <t>VHC</t>
  </si>
  <si>
    <t>PNJ</t>
  </si>
  <si>
    <t>DBC</t>
  </si>
  <si>
    <t>PDR</t>
  </si>
  <si>
    <t>IDC</t>
  </si>
  <si>
    <t>TNG</t>
  </si>
  <si>
    <t>DPM</t>
  </si>
  <si>
    <t>PVS</t>
  </si>
  <si>
    <t>TCM</t>
  </si>
  <si>
    <t>Ngày 05 tháng 09 năm 2024
05 Sep 2024</t>
  </si>
  <si>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</si>
  <si>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</si>
  <si>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</si>
  <si>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</si>
  <si>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</si>
  <si>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Doanh nghiệp vừa và nhỏ Techcom
</t>
    </r>
    <r>
      <rPr>
        <sz val="10"/>
        <color theme="1"/>
        <rFont val="Tahoma"/>
        <family val="2"/>
      </rPr>
      <t>Techcom Small and Medium Enterprise Equity Fund</t>
    </r>
  </si>
  <si>
    <r>
      <rPr>
        <b/>
        <sz val="10"/>
        <color theme="1"/>
        <rFont val="Tahoma"/>
        <family val="2"/>
      </rPr>
      <t>Ngày lập báo cáo:</t>
    </r>
    <r>
      <rPr>
        <sz val="10"/>
        <color theme="1"/>
        <rFont val="Tahoma"/>
        <family val="2"/>
      </rPr>
      <t xml:space="preserve">
Reporting Date:</t>
    </r>
  </si>
  <si>
    <r>
      <t xml:space="preserve">Các chỉ tiêu về hiệu quả hoạt động
</t>
    </r>
    <r>
      <rPr>
        <i/>
        <sz val="10"/>
        <color theme="1"/>
        <rFont val="Tahoma"/>
        <family val="2"/>
      </rPr>
      <t>Investment performance indicators</t>
    </r>
  </si>
  <si>
    <r>
      <t xml:space="preserve">Chi phí kiểm toán trả cho tổ chức kiểm toán (nếu phát sinh)/Giá trị tài sản ròng trung bình trong kỳ  (%)
</t>
    </r>
    <r>
      <rPr>
        <i/>
        <sz val="10"/>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</si>
  <si>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</si>
  <si>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color theme="1"/>
        <rFont val="Tahoma"/>
        <family val="2"/>
      </rPr>
      <t>Portfolio turnover rate (%) = (total value of buy-in portfolio + total proceeds of sale-out portfolio) / 2 / Average NAV</t>
    </r>
  </si>
  <si>
    <r>
      <t xml:space="preserve">Các chỉ tiêu khác 
</t>
    </r>
    <r>
      <rPr>
        <i/>
        <sz val="10"/>
        <color theme="1"/>
        <rFont val="Tahoma"/>
        <family val="2"/>
      </rPr>
      <t>Other indicators</t>
    </r>
  </si>
  <si>
    <r>
      <t xml:space="preserve">Quy mô quỹ đầu kỳ
</t>
    </r>
    <r>
      <rPr>
        <i/>
        <sz val="10"/>
        <color theme="1"/>
        <rFont val="Tahoma"/>
        <family val="2"/>
      </rPr>
      <t>Fund scale at the beginning of the period</t>
    </r>
  </si>
  <si>
    <r>
      <t xml:space="preserve">Tổng giá trị chứng chỉ quỹ đang lưu hành đầu kỳ
</t>
    </r>
    <r>
      <rPr>
        <i/>
        <sz val="10"/>
        <color theme="1"/>
        <rFont val="Tahoma"/>
        <family val="2"/>
      </rPr>
      <t>Total value of outstanding Fund Certificate at the beginning of period</t>
    </r>
  </si>
  <si>
    <r>
      <t xml:space="preserve">Tổng số lượng chứng chỉ quỹ đang lưu hành đầu kỳ
</t>
    </r>
    <r>
      <rPr>
        <i/>
        <sz val="10"/>
        <color theme="1"/>
        <rFont val="Tahoma"/>
        <family val="2"/>
      </rPr>
      <t>Total number of outstanding Fund Certificate at the beginning of period</t>
    </r>
  </si>
  <si>
    <r>
      <t xml:space="preserve">Thay đổi quy mô quỹ trong kỳ
</t>
    </r>
    <r>
      <rPr>
        <i/>
        <sz val="10"/>
        <color theme="1"/>
        <rFont val="Tahoma"/>
        <family val="2"/>
      </rPr>
      <t>Change of Fund scale during the period</t>
    </r>
  </si>
  <si>
    <r>
      <t xml:space="preserve">Số lượng chứng chỉ quỹ phát hành thêm trong kỳ
</t>
    </r>
    <r>
      <rPr>
        <i/>
        <sz val="10"/>
        <color theme="1"/>
        <rFont val="Tahoma"/>
        <family val="2"/>
      </rPr>
      <t>Number of Fund Certificates subscribed during the period</t>
    </r>
  </si>
  <si>
    <r>
      <t xml:space="preserve">Giá trị vốn thực huy động thêm trong kỳ
</t>
    </r>
    <r>
      <rPr>
        <i/>
        <sz val="10"/>
        <color theme="1"/>
        <rFont val="Tahoma"/>
        <family val="2"/>
      </rPr>
      <t>Net subscription amount in period</t>
    </r>
  </si>
  <si>
    <r>
      <t xml:space="preserve">Số lượng Chứng chỉ quỹ mua lại trong kỳ
</t>
    </r>
    <r>
      <rPr>
        <i/>
        <sz val="10"/>
        <color theme="1"/>
        <rFont val="Tahoma"/>
        <family val="2"/>
      </rPr>
      <t>Number of Fund Certificates redeemed during the period</t>
    </r>
  </si>
  <si>
    <r>
      <t xml:space="preserve">Giá trị vốn thực phải thanh toán trong kỳ khi đáp ứng lệnh của nhà đầu tư
</t>
    </r>
    <r>
      <rPr>
        <i/>
        <sz val="10"/>
        <color theme="1"/>
        <rFont val="Tahoma"/>
        <family val="2"/>
      </rPr>
      <t>Net redemption amount in period (based on par value)</t>
    </r>
  </si>
  <si>
    <r>
      <t xml:space="preserve">Quy mô quỹ cuối kỳ
</t>
    </r>
    <r>
      <rPr>
        <i/>
        <sz val="10"/>
        <color theme="1"/>
        <rFont val="Tahoma"/>
        <family val="2"/>
      </rPr>
      <t>Fund scale at the end of the period</t>
    </r>
  </si>
  <si>
    <r>
      <t xml:space="preserve">Tỷ lệ nắm giữ chứng chỉ quỹ của công ty quản lý quỹ và người có liên quan cuối kỳ
</t>
    </r>
    <r>
      <rPr>
        <i/>
        <sz val="10"/>
        <color theme="1"/>
        <rFont val="Tahoma"/>
        <family val="2"/>
      </rPr>
      <t>Fund Management Company and related parties' ownership ratio at the end of the period</t>
    </r>
  </si>
  <si>
    <r>
      <t xml:space="preserve">Tỷ lệ nắm giữ chứng chỉ quỹ của 10 nhà đầu tư lớn nhất cuối kỳ
</t>
    </r>
    <r>
      <rPr>
        <i/>
        <sz val="10"/>
        <color theme="1"/>
        <rFont val="Tahoma"/>
        <family val="2"/>
      </rPr>
      <t>Top 10 biggest investors' ownership ratio at the end of the period</t>
    </r>
  </si>
  <si>
    <r>
      <t xml:space="preserve">Tỷ lệ nắm giữ chứng chỉ quỹ của nhà đầu tư nước ngoài cuối kỳ
</t>
    </r>
    <r>
      <rPr>
        <i/>
        <sz val="10"/>
        <color theme="1"/>
        <rFont val="Tahoma"/>
        <family val="2"/>
      </rPr>
      <t>Foreign investors' ownership ratio at the end of the period</t>
    </r>
  </si>
  <si>
    <r>
      <t xml:space="preserve">Số nhà đầu tư tham gia vào quỹ, kể cả giao dịch ký danh
</t>
    </r>
    <r>
      <rPr>
        <i/>
        <sz val="10"/>
        <color theme="1"/>
        <rFont val="Tahoma"/>
        <family val="2"/>
      </rPr>
      <t>Number of investors of the Fund at the end of the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</si>
</sst>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_-* #,##0_-;\-* #,##0_-;_-* &quot;-&quot;??_-;_-@_-"/>
    <numFmt numFmtId="173" formatCode="#,##0_ ;\-#,##0\ "/>
    <numFmt numFmtId="174" formatCode="_(* #,##0.0_);_(* \(#,##0.0\);_(* &quot;-&quot;??_);_(@_)"/>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 numFmtId="225" formatCode="dd/mm/yyyy;@"/>
    <numFmt numFmtId="226" formatCode="##,###,###,###,###"/>
  </numFmts>
  <fonts count="17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theme="1"/>
      <name val="Arial"/>
      <family val="2"/>
    </font>
    <font>
      <i/>
      <sz val="10"/>
      <color theme="1"/>
      <name val="Tahoma"/>
      <family val="2"/>
    </font>
    <font>
      <b/>
      <sz val="10"/>
      <color theme="1"/>
      <name val="Tahoma"/>
      <family val="2"/>
    </font>
    <font>
      <sz val="10"/>
      <color theme="1"/>
      <name val="Arial"/>
      <family val="2"/>
      <charset val="163"/>
    </font>
    <font>
      <b/>
      <sz val="10"/>
      <color theme="1"/>
      <name val="Arial"/>
      <family val="2"/>
    </font>
    <font>
      <sz val="10"/>
      <color theme="1"/>
      <name val="Calibri"/>
      <family val="2"/>
      <scheme val="minor"/>
    </font>
    <font>
      <b/>
      <sz val="10"/>
      <color theme="1"/>
      <name val="Calibri"/>
      <family val="2"/>
      <scheme val="minor"/>
    </font>
    <font>
      <sz val="10"/>
      <color theme="1"/>
      <name val="Microsoft Sans Serif"/>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9"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983">
    <xf numFmtId="0" fontId="0" fillId="0" borderId="0"/>
    <xf numFmtId="169" fontId="13" fillId="0" borderId="0" quotePrefix="1" applyFont="0" applyFill="0" applyBorder="0" applyAlignment="0">
      <protection locked="0"/>
    </xf>
    <xf numFmtId="169" fontId="25" fillId="0" borderId="0" applyFont="0" applyFill="0" applyBorder="0" applyAlignment="0" applyProtection="0"/>
    <xf numFmtId="169" fontId="19" fillId="0" borderId="0" applyFont="0" applyFill="0" applyBorder="0" applyAlignment="0" applyProtection="0"/>
    <xf numFmtId="169" fontId="2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8" fillId="0" borderId="0"/>
    <xf numFmtId="9" fontId="13" fillId="0" borderId="0" quotePrefix="1" applyFont="0" applyFill="0" applyBorder="0" applyAlignment="0">
      <protection locked="0"/>
    </xf>
    <xf numFmtId="9" fontId="25" fillId="0" borderId="0" applyFont="0" applyFill="0" applyBorder="0" applyAlignment="0" applyProtection="0"/>
    <xf numFmtId="0" fontId="12" fillId="0" borderId="0"/>
    <xf numFmtId="169" fontId="12" fillId="0" borderId="0" applyFont="0" applyFill="0" applyBorder="0" applyAlignment="0" applyProtection="0"/>
    <xf numFmtId="0" fontId="11" fillId="0" borderId="0"/>
    <xf numFmtId="0" fontId="11" fillId="0" borderId="0"/>
    <xf numFmtId="169" fontId="13" fillId="0" borderId="0" quotePrefix="1" applyFont="0" applyFill="0" applyBorder="0" applyAlignment="0">
      <protection locked="0"/>
    </xf>
    <xf numFmtId="175" fontId="32" fillId="0" borderId="0" applyFont="0" applyFill="0" applyBorder="0" applyAlignment="0" applyProtection="0"/>
    <xf numFmtId="0" fontId="33" fillId="0" borderId="0" applyNumberFormat="0" applyFill="0" applyBorder="0" applyAlignment="0" applyProtection="0"/>
    <xf numFmtId="176" fontId="33" fillId="0" borderId="0" applyNumberFormat="0" applyFill="0" applyBorder="0" applyAlignment="0" applyProtection="0"/>
    <xf numFmtId="176" fontId="33" fillId="0" borderId="0" applyNumberFormat="0" applyFill="0" applyBorder="0" applyAlignment="0" applyProtection="0"/>
    <xf numFmtId="177" fontId="34" fillId="0" borderId="0" applyBorder="0"/>
    <xf numFmtId="0" fontId="13" fillId="0" borderId="0"/>
    <xf numFmtId="0" fontId="35" fillId="0" borderId="0" applyFont="0" applyFill="0" applyBorder="0" applyAlignment="0" applyProtection="0"/>
    <xf numFmtId="178" fontId="13" fillId="0" borderId="0" applyFont="0" applyFill="0" applyBorder="0" applyAlignment="0" applyProtection="0"/>
    <xf numFmtId="178"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6" fillId="0" borderId="0" applyFont="0" applyFill="0" applyBorder="0" applyAlignment="0" applyProtection="0"/>
    <xf numFmtId="179" fontId="37" fillId="0" borderId="0" applyFont="0" applyFill="0" applyBorder="0" applyAlignment="0" applyProtection="0"/>
    <xf numFmtId="38" fontId="36" fillId="0" borderId="0" applyFont="0" applyFill="0" applyBorder="0" applyAlignment="0" applyProtection="0"/>
    <xf numFmtId="41" fontId="38" fillId="0" borderId="0" applyFont="0" applyFill="0" applyBorder="0" applyAlignment="0" applyProtection="0"/>
    <xf numFmtId="9" fontId="39" fillId="0" borderId="0" applyFont="0" applyFill="0" applyBorder="0" applyAlignment="0" applyProtection="0"/>
    <xf numFmtId="165" fontId="40" fillId="0" borderId="0" applyFont="0" applyFill="0" applyBorder="0" applyAlignment="0" applyProtection="0"/>
    <xf numFmtId="0" fontId="41"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2" fillId="0" borderId="0"/>
    <xf numFmtId="0" fontId="13" fillId="0" borderId="0" applyNumberFormat="0" applyFill="0" applyBorder="0" applyAlignment="0" applyProtection="0"/>
    <xf numFmtId="0" fontId="43" fillId="0" borderId="0"/>
    <xf numFmtId="0" fontId="43" fillId="0" borderId="0"/>
    <xf numFmtId="0" fontId="44" fillId="0" borderId="0">
      <alignment vertical="top"/>
    </xf>
    <xf numFmtId="166" fontId="45" fillId="0" borderId="0" applyFont="0" applyFill="0" applyBorder="0" applyAlignment="0" applyProtection="0"/>
    <xf numFmtId="0" fontId="46" fillId="0" borderId="0" applyNumberFormat="0" applyFill="0" applyBorder="0" applyAlignment="0" applyProtection="0"/>
    <xf numFmtId="166" fontId="45" fillId="0" borderId="0" applyFont="0" applyFill="0" applyBorder="0" applyAlignment="0" applyProtection="0"/>
    <xf numFmtId="175" fontId="32" fillId="0" borderId="0" applyFont="0" applyFill="0" applyBorder="0" applyAlignment="0" applyProtection="0"/>
    <xf numFmtId="43" fontId="32" fillId="0" borderId="0" applyFont="0" applyFill="0" applyBorder="0" applyAlignment="0" applyProtection="0"/>
    <xf numFmtId="180" fontId="45" fillId="0" borderId="0" applyFont="0" applyFill="0" applyBorder="0" applyAlignment="0" applyProtection="0"/>
    <xf numFmtId="41" fontId="32" fillId="0" borderId="0" applyFont="0" applyFill="0" applyBorder="0" applyAlignment="0" applyProtection="0"/>
    <xf numFmtId="166" fontId="45" fillId="0" borderId="0" applyFont="0" applyFill="0" applyBorder="0" applyAlignment="0" applyProtection="0"/>
    <xf numFmtId="180" fontId="45" fillId="0" borderId="0" applyFont="0" applyFill="0" applyBorder="0" applyAlignment="0" applyProtection="0"/>
    <xf numFmtId="43" fontId="32" fillId="0" borderId="0" applyFont="0" applyFill="0" applyBorder="0" applyAlignment="0" applyProtection="0"/>
    <xf numFmtId="181" fontId="45"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81" fontId="45" fillId="0" borderId="0" applyFont="0" applyFill="0" applyBorder="0" applyAlignment="0" applyProtection="0"/>
    <xf numFmtId="180" fontId="45" fillId="0" borderId="0" applyFont="0" applyFill="0" applyBorder="0" applyAlignment="0" applyProtection="0"/>
    <xf numFmtId="41" fontId="32" fillId="0" borderId="0" applyFont="0" applyFill="0" applyBorder="0" applyAlignment="0" applyProtection="0"/>
    <xf numFmtId="175" fontId="32" fillId="0" borderId="0" applyFont="0" applyFill="0" applyBorder="0" applyAlignment="0" applyProtection="0"/>
    <xf numFmtId="166" fontId="45" fillId="0" borderId="0" applyFont="0" applyFill="0" applyBorder="0" applyAlignment="0" applyProtection="0"/>
    <xf numFmtId="41" fontId="32" fillId="0" borderId="0" applyFont="0" applyFill="0" applyBorder="0" applyAlignment="0" applyProtection="0"/>
    <xf numFmtId="181" fontId="45" fillId="0" borderId="0" applyFont="0" applyFill="0" applyBorder="0" applyAlignment="0" applyProtection="0"/>
    <xf numFmtId="180" fontId="45" fillId="0" borderId="0" applyFont="0" applyFill="0" applyBorder="0" applyAlignment="0" applyProtection="0"/>
    <xf numFmtId="175" fontId="32" fillId="0" borderId="0" applyFont="0" applyFill="0" applyBorder="0" applyAlignment="0" applyProtection="0"/>
    <xf numFmtId="43" fontId="32" fillId="0" borderId="0" applyFont="0" applyFill="0" applyBorder="0" applyAlignment="0" applyProtection="0"/>
    <xf numFmtId="0" fontId="46" fillId="0" borderId="0" applyNumberFormat="0" applyFill="0" applyBorder="0" applyAlignment="0" applyProtection="0"/>
    <xf numFmtId="182" fontId="13" fillId="0" borderId="0" applyFont="0" applyFill="0" applyBorder="0" applyAlignment="0" applyProtection="0"/>
    <xf numFmtId="183" fontId="13" fillId="0" borderId="0" applyFont="0" applyFill="0" applyBorder="0" applyAlignment="0" applyProtection="0"/>
    <xf numFmtId="0" fontId="13" fillId="0" borderId="0"/>
    <xf numFmtId="0" fontId="47" fillId="0" borderId="0"/>
    <xf numFmtId="0" fontId="48" fillId="16" borderId="0"/>
    <xf numFmtId="9" fontId="49" fillId="0" borderId="0" applyBorder="0" applyAlignment="0" applyProtection="0"/>
    <xf numFmtId="0" fontId="50" fillId="16" borderId="0"/>
    <xf numFmtId="0" fontId="18" fillId="0" borderId="0"/>
    <xf numFmtId="176" fontId="51" fillId="17" borderId="0" applyNumberFormat="0" applyBorder="0" applyAlignment="0" applyProtection="0"/>
    <xf numFmtId="0" fontId="11" fillId="4" borderId="0" applyNumberFormat="0" applyBorder="0" applyAlignment="0" applyProtection="0"/>
    <xf numFmtId="176" fontId="51" fillId="18" borderId="0" applyNumberFormat="0" applyBorder="0" applyAlignment="0" applyProtection="0"/>
    <xf numFmtId="0" fontId="11" fillId="6" borderId="0" applyNumberFormat="0" applyBorder="0" applyAlignment="0" applyProtection="0"/>
    <xf numFmtId="176" fontId="51" fillId="19" borderId="0" applyNumberFormat="0" applyBorder="0" applyAlignment="0" applyProtection="0"/>
    <xf numFmtId="0" fontId="11" fillId="8" borderId="0" applyNumberFormat="0" applyBorder="0" applyAlignment="0" applyProtection="0"/>
    <xf numFmtId="176" fontId="51" fillId="20" borderId="0" applyNumberFormat="0" applyBorder="0" applyAlignment="0" applyProtection="0"/>
    <xf numFmtId="0" fontId="11" fillId="10" borderId="0" applyNumberFormat="0" applyBorder="0" applyAlignment="0" applyProtection="0"/>
    <xf numFmtId="176" fontId="51" fillId="21" borderId="0" applyNumberFormat="0" applyBorder="0" applyAlignment="0" applyProtection="0"/>
    <xf numFmtId="0" fontId="11" fillId="12" borderId="0" applyNumberFormat="0" applyBorder="0" applyAlignment="0" applyProtection="0"/>
    <xf numFmtId="176" fontId="51" fillId="22" borderId="0" applyNumberFormat="0" applyBorder="0" applyAlignment="0" applyProtection="0"/>
    <xf numFmtId="0" fontId="11" fillId="14" borderId="0" applyNumberFormat="0" applyBorder="0" applyAlignment="0" applyProtection="0"/>
    <xf numFmtId="0" fontId="52" fillId="16" borderId="0"/>
    <xf numFmtId="0" fontId="53" fillId="0" borderId="0"/>
    <xf numFmtId="0" fontId="54" fillId="0" borderId="0">
      <alignment wrapText="1"/>
    </xf>
    <xf numFmtId="176" fontId="51" fillId="23" borderId="0" applyNumberFormat="0" applyBorder="0" applyAlignment="0" applyProtection="0"/>
    <xf numFmtId="0" fontId="11" fillId="5" borderId="0" applyNumberFormat="0" applyBorder="0" applyAlignment="0" applyProtection="0"/>
    <xf numFmtId="176" fontId="51" fillId="24" borderId="0" applyNumberFormat="0" applyBorder="0" applyAlignment="0" applyProtection="0"/>
    <xf numFmtId="0" fontId="11" fillId="7" borderId="0" applyNumberFormat="0" applyBorder="0" applyAlignment="0" applyProtection="0"/>
    <xf numFmtId="176" fontId="51" fillId="25" borderId="0" applyNumberFormat="0" applyBorder="0" applyAlignment="0" applyProtection="0"/>
    <xf numFmtId="0" fontId="11" fillId="9" borderId="0" applyNumberFormat="0" applyBorder="0" applyAlignment="0" applyProtection="0"/>
    <xf numFmtId="176" fontId="51" fillId="20" borderId="0" applyNumberFormat="0" applyBorder="0" applyAlignment="0" applyProtection="0"/>
    <xf numFmtId="0" fontId="11" fillId="11" borderId="0" applyNumberFormat="0" applyBorder="0" applyAlignment="0" applyProtection="0"/>
    <xf numFmtId="176" fontId="51" fillId="23" borderId="0" applyNumberFormat="0" applyBorder="0" applyAlignment="0" applyProtection="0"/>
    <xf numFmtId="0" fontId="11" fillId="13" borderId="0" applyNumberFormat="0" applyBorder="0" applyAlignment="0" applyProtection="0"/>
    <xf numFmtId="176" fontId="51" fillId="26" borderId="0" applyNumberFormat="0" applyBorder="0" applyAlignment="0" applyProtection="0"/>
    <xf numFmtId="0" fontId="11" fillId="15" borderId="0" applyNumberFormat="0" applyBorder="0" applyAlignment="0" applyProtection="0"/>
    <xf numFmtId="176" fontId="55" fillId="27" borderId="0" applyNumberFormat="0" applyBorder="0" applyAlignment="0" applyProtection="0"/>
    <xf numFmtId="176" fontId="55" fillId="24" borderId="0" applyNumberFormat="0" applyBorder="0" applyAlignment="0" applyProtection="0"/>
    <xf numFmtId="176" fontId="55" fillId="25" borderId="0" applyNumberFormat="0" applyBorder="0" applyAlignment="0" applyProtection="0"/>
    <xf numFmtId="176" fontId="55" fillId="28" borderId="0" applyNumberFormat="0" applyBorder="0" applyAlignment="0" applyProtection="0"/>
    <xf numFmtId="176" fontId="55" fillId="29" borderId="0" applyNumberFormat="0" applyBorder="0" applyAlignment="0" applyProtection="0"/>
    <xf numFmtId="176" fontId="55" fillId="30" borderId="0" applyNumberFormat="0" applyBorder="0" applyAlignment="0" applyProtection="0"/>
    <xf numFmtId="176" fontId="55" fillId="31" borderId="0" applyNumberFormat="0" applyBorder="0" applyAlignment="0" applyProtection="0"/>
    <xf numFmtId="176" fontId="55" fillId="32" borderId="0" applyNumberFormat="0" applyBorder="0" applyAlignment="0" applyProtection="0"/>
    <xf numFmtId="176" fontId="55" fillId="33" borderId="0" applyNumberFormat="0" applyBorder="0" applyAlignment="0" applyProtection="0"/>
    <xf numFmtId="176" fontId="55" fillId="28" borderId="0" applyNumberFormat="0" applyBorder="0" applyAlignment="0" applyProtection="0"/>
    <xf numFmtId="176" fontId="55" fillId="29" borderId="0" applyNumberFormat="0" applyBorder="0" applyAlignment="0" applyProtection="0"/>
    <xf numFmtId="176" fontId="55" fillId="34" borderId="0" applyNumberFormat="0" applyBorder="0" applyAlignment="0" applyProtection="0"/>
    <xf numFmtId="0" fontId="56" fillId="0" borderId="0" applyNumberFormat="0" applyAlignment="0"/>
    <xf numFmtId="184" fontId="13" fillId="0" borderId="0" applyFont="0" applyFill="0" applyBorder="0" applyAlignment="0" applyProtection="0"/>
    <xf numFmtId="0" fontId="57" fillId="0" borderId="0" applyFont="0" applyFill="0" applyBorder="0" applyAlignment="0" applyProtection="0"/>
    <xf numFmtId="185" fontId="58" fillId="0" borderId="0" applyFont="0" applyFill="0" applyBorder="0" applyAlignment="0" applyProtection="0"/>
    <xf numFmtId="186" fontId="13" fillId="0" borderId="0" applyFont="0" applyFill="0" applyBorder="0" applyAlignment="0" applyProtection="0"/>
    <xf numFmtId="0" fontId="57" fillId="0" borderId="0" applyFont="0" applyFill="0" applyBorder="0" applyAlignment="0" applyProtection="0"/>
    <xf numFmtId="186" fontId="13" fillId="0" borderId="0" applyFont="0" applyFill="0" applyBorder="0" applyAlignment="0" applyProtection="0"/>
    <xf numFmtId="0" fontId="59" fillId="0" borderId="0">
      <alignment horizontal="center" wrapText="1"/>
      <protection locked="0"/>
    </xf>
    <xf numFmtId="187" fontId="60" fillId="0" borderId="0" applyFont="0" applyFill="0" applyBorder="0" applyAlignment="0" applyProtection="0"/>
    <xf numFmtId="0" fontId="57" fillId="0" borderId="0" applyFont="0" applyFill="0" applyBorder="0" applyAlignment="0" applyProtection="0"/>
    <xf numFmtId="187" fontId="60" fillId="0" borderId="0" applyFont="0" applyFill="0" applyBorder="0" applyAlignment="0" applyProtection="0"/>
    <xf numFmtId="188" fontId="60" fillId="0" borderId="0" applyFont="0" applyFill="0" applyBorder="0" applyAlignment="0" applyProtection="0"/>
    <xf numFmtId="0" fontId="57" fillId="0" borderId="0" applyFont="0" applyFill="0" applyBorder="0" applyAlignment="0" applyProtection="0"/>
    <xf numFmtId="188" fontId="60" fillId="0" borderId="0" applyFont="0" applyFill="0" applyBorder="0" applyAlignment="0" applyProtection="0"/>
    <xf numFmtId="175" fontId="32" fillId="0" borderId="0" applyFont="0" applyFill="0" applyBorder="0" applyAlignment="0" applyProtection="0"/>
    <xf numFmtId="176" fontId="61" fillId="18" borderId="0" applyNumberFormat="0" applyBorder="0" applyAlignment="0" applyProtection="0"/>
    <xf numFmtId="0" fontId="57" fillId="0" borderId="0"/>
    <xf numFmtId="0" fontId="47" fillId="0" borderId="0"/>
    <xf numFmtId="0" fontId="57" fillId="0" borderId="0"/>
    <xf numFmtId="37" fontId="62" fillId="0" borderId="0"/>
    <xf numFmtId="179" fontId="13" fillId="0" borderId="0" applyFont="0" applyFill="0" applyBorder="0" applyAlignment="0" applyProtection="0"/>
    <xf numFmtId="189" fontId="13" fillId="0" borderId="0" applyFont="0" applyFill="0" applyBorder="0" applyAlignment="0" applyProtection="0"/>
    <xf numFmtId="177" fontId="34" fillId="0" borderId="0" applyFill="0"/>
    <xf numFmtId="190" fontId="34" fillId="0" borderId="0" applyNumberFormat="0" applyFill="0" applyBorder="0" applyAlignment="0">
      <alignment horizontal="center"/>
    </xf>
    <xf numFmtId="0" fontId="63" fillId="0" borderId="0" applyNumberFormat="0" applyFill="0">
      <alignment horizontal="center" vertical="center" wrapText="1"/>
    </xf>
    <xf numFmtId="177" fontId="34" fillId="0" borderId="9" applyFill="0" applyBorder="0"/>
    <xf numFmtId="167" fontId="34" fillId="0" borderId="0" applyAlignment="0"/>
    <xf numFmtId="0" fontId="63" fillId="0" borderId="0" applyFill="0" applyBorder="0">
      <alignment horizontal="center" vertical="center"/>
    </xf>
    <xf numFmtId="0" fontId="63" fillId="0" borderId="0" applyFill="0" applyBorder="0">
      <alignment horizontal="center" vertical="center"/>
    </xf>
    <xf numFmtId="177"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7"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7"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7"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7"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7"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91" fontId="13" fillId="0" borderId="0" applyFill="0" applyBorder="0" applyAlignment="0"/>
    <xf numFmtId="176" fontId="67" fillId="16" borderId="10" applyNumberFormat="0" applyAlignment="0" applyProtection="0"/>
    <xf numFmtId="0" fontId="68" fillId="0" borderId="0"/>
    <xf numFmtId="192" fontId="45" fillId="0" borderId="0" applyFont="0" applyFill="0" applyBorder="0" applyAlignment="0" applyProtection="0"/>
    <xf numFmtId="176" fontId="69" fillId="35" borderId="11" applyNumberFormat="0" applyAlignment="0" applyProtection="0"/>
    <xf numFmtId="1" fontId="70" fillId="0" borderId="6" applyBorder="0"/>
    <xf numFmtId="167"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44"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44"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93" fontId="47" fillId="0" borderId="0"/>
    <xf numFmtId="193" fontId="47" fillId="0" borderId="0"/>
    <xf numFmtId="194" fontId="71" fillId="0" borderId="0"/>
    <xf numFmtId="3" fontId="13" fillId="0" borderId="0" applyFont="0" applyFill="0" applyBorder="0" applyAlignment="0" applyProtection="0"/>
    <xf numFmtId="3" fontId="13" fillId="0" borderId="0" applyFont="0" applyFill="0" applyBorder="0" applyAlignment="0" applyProtection="0"/>
    <xf numFmtId="0" fontId="72" fillId="0" borderId="0" applyNumberFormat="0" applyAlignment="0">
      <alignment horizontal="left"/>
    </xf>
    <xf numFmtId="0" fontId="73" fillId="0" borderId="0" applyNumberFormat="0" applyAlignment="0"/>
    <xf numFmtId="195" fontId="74"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7" fontId="13" fillId="0" borderId="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199" fontId="13" fillId="0" borderId="0" applyFont="0" applyFill="0" applyBorder="0" applyAlignment="0" applyProtection="0"/>
    <xf numFmtId="200" fontId="13" fillId="0" borderId="0"/>
    <xf numFmtId="0" fontId="45" fillId="0" borderId="12">
      <alignment horizontal="left"/>
    </xf>
    <xf numFmtId="0" fontId="75" fillId="0" borderId="0" applyNumberFormat="0" applyAlignment="0">
      <alignment horizontal="left"/>
    </xf>
    <xf numFmtId="201" fontId="18" fillId="0" borderId="0" applyFont="0" applyFill="0" applyBorder="0" applyAlignment="0" applyProtection="0"/>
    <xf numFmtId="202" fontId="13" fillId="0" borderId="0" applyFont="0" applyFill="0" applyBorder="0" applyAlignment="0" applyProtection="0"/>
    <xf numFmtId="176" fontId="76"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3" fontId="18" fillId="0" borderId="13" applyFont="0" applyFill="0" applyBorder="0" applyProtection="0"/>
    <xf numFmtId="176"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6"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6"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6" fontId="83" fillId="0" borderId="19" applyNumberFormat="0" applyFill="0" applyAlignment="0" applyProtection="0"/>
    <xf numFmtId="176" fontId="83" fillId="0" borderId="0" applyNumberFormat="0" applyFill="0" applyBorder="0" applyAlignment="0" applyProtection="0"/>
    <xf numFmtId="14" fontId="33" fillId="21" borderId="16">
      <alignment horizontal="center" vertical="center" wrapText="1"/>
    </xf>
    <xf numFmtId="204" fontId="84" fillId="0" borderId="0">
      <protection locked="0"/>
    </xf>
    <xf numFmtId="204"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6"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91" fontId="90" fillId="37" borderId="0"/>
    <xf numFmtId="0" fontId="59" fillId="0" borderId="0" applyNumberFormat="0" applyFont="0" applyBorder="0" applyAlignment="0"/>
    <xf numFmtId="176" fontId="91" fillId="0" borderId="20" applyNumberFormat="0" applyFill="0" applyAlignment="0" applyProtection="0"/>
    <xf numFmtId="191" fontId="90" fillId="38" borderId="0"/>
    <xf numFmtId="38" fontId="43" fillId="0" borderId="0" applyFont="0" applyFill="0" applyBorder="0" applyAlignment="0" applyProtection="0"/>
    <xf numFmtId="40" fontId="43"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92" fillId="0" borderId="16"/>
    <xf numFmtId="205" fontId="93" fillId="0" borderId="21"/>
    <xf numFmtId="175" fontId="13" fillId="0" borderId="0" applyFont="0" applyFill="0" applyBorder="0" applyAlignment="0" applyProtection="0"/>
    <xf numFmtId="206" fontId="13" fillId="0" borderId="0" applyFont="0" applyFill="0" applyBorder="0" applyAlignment="0" applyProtection="0"/>
    <xf numFmtId="207" fontId="43" fillId="0" borderId="0" applyFont="0" applyFill="0" applyBorder="0" applyAlignment="0" applyProtection="0"/>
    <xf numFmtId="208" fontId="43" fillId="0" borderId="0" applyFont="0" applyFill="0" applyBorder="0" applyAlignment="0" applyProtection="0"/>
    <xf numFmtId="209" fontId="45" fillId="0" borderId="0" applyFont="0" applyFill="0" applyBorder="0" applyAlignment="0" applyProtection="0"/>
    <xf numFmtId="210" fontId="45" fillId="0" borderId="0" applyFont="0" applyFill="0" applyBorder="0" applyAlignment="0" applyProtection="0"/>
    <xf numFmtId="0" fontId="94" fillId="0" borderId="0" applyNumberFormat="0" applyFont="0" applyFill="0" applyAlignment="0"/>
    <xf numFmtId="176"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11" fontId="9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11" fillId="0" borderId="0"/>
    <xf numFmtId="0" fontId="11" fillId="0" borderId="0"/>
    <xf numFmtId="0" fontId="11" fillId="0" borderId="0"/>
    <xf numFmtId="0" fontId="11" fillId="0" borderId="0"/>
    <xf numFmtId="0" fontId="11" fillId="0" borderId="0"/>
    <xf numFmtId="176" fontId="13" fillId="0" borderId="0" applyNumberFormat="0" applyFill="0" applyBorder="0" applyAlignment="0" applyProtection="0"/>
    <xf numFmtId="0" fontId="11" fillId="0" borderId="0"/>
    <xf numFmtId="0" fontId="11" fillId="0" borderId="0"/>
    <xf numFmtId="176" fontId="13" fillId="0" borderId="0" applyNumberFormat="0" applyFill="0" applyBorder="0" applyAlignment="0" applyProtection="0"/>
    <xf numFmtId="0" fontId="11" fillId="0" borderId="0"/>
    <xf numFmtId="176" fontId="13" fillId="0" borderId="0" applyNumberFormat="0" applyFill="0" applyBorder="0" applyAlignment="0" applyProtection="0"/>
    <xf numFmtId="0" fontId="11" fillId="0" borderId="0"/>
    <xf numFmtId="176" fontId="13" fillId="0" borderId="0" applyNumberFormat="0" applyFill="0" applyBorder="0" applyAlignment="0" applyProtection="0"/>
    <xf numFmtId="0" fontId="13" fillId="0" borderId="0"/>
    <xf numFmtId="0" fontId="44"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0"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0" fontId="13"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3" fillId="0" borderId="0"/>
    <xf numFmtId="0" fontId="11" fillId="0" borderId="0"/>
    <xf numFmtId="176" fontId="11" fillId="0" borderId="0"/>
    <xf numFmtId="0" fontId="13"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176"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9" fillId="0" borderId="0">
      <alignment horizontal="right"/>
    </xf>
    <xf numFmtId="40" fontId="100" fillId="0" borderId="0">
      <alignment horizontal="center" wrapText="1"/>
    </xf>
    <xf numFmtId="176" fontId="44"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7" fontId="59" fillId="0" borderId="0" applyBorder="0" applyAlignment="0"/>
    <xf numFmtId="0" fontId="101" fillId="0" borderId="0"/>
    <xf numFmtId="212" fontId="45" fillId="0" borderId="0" applyFont="0" applyFill="0" applyBorder="0" applyAlignment="0" applyProtection="0"/>
    <xf numFmtId="213" fontId="45" fillId="0" borderId="0" applyFont="0" applyFill="0" applyBorder="0" applyAlignment="0" applyProtection="0"/>
    <xf numFmtId="0" fontId="13" fillId="0" borderId="0" applyFont="0" applyFill="0" applyBorder="0" applyAlignment="0" applyProtection="0"/>
    <xf numFmtId="0" fontId="47" fillId="0" borderId="0"/>
    <xf numFmtId="176" fontId="102" fillId="16" borderId="23" applyNumberFormat="0" applyAlignment="0" applyProtection="0"/>
    <xf numFmtId="14" fontId="59" fillId="0" borderId="0">
      <alignment horizontal="center" wrapText="1"/>
      <protection locked="0"/>
    </xf>
    <xf numFmtId="214"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3" fillId="0" borderId="24" applyNumberFormat="0" applyBorder="0"/>
    <xf numFmtId="164"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7"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7"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7"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7"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3"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7"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15" fontId="13" fillId="0" borderId="0" applyNumberFormat="0" applyFill="0" applyBorder="0" applyAlignment="0" applyProtection="0">
      <alignment horizontal="left"/>
    </xf>
    <xf numFmtId="216" fontId="111" fillId="0" borderId="0" applyFont="0" applyFill="0" applyBorder="0" applyAlignment="0" applyProtection="0"/>
    <xf numFmtId="0" fontId="43" fillId="0" borderId="0" applyFont="0" applyFill="0" applyBorder="0" applyAlignment="0" applyProtection="0"/>
    <xf numFmtId="0" fontId="13" fillId="0" borderId="0"/>
    <xf numFmtId="217" fontId="74" fillId="0" borderId="0" applyFont="0" applyFill="0" applyBorder="0" applyAlignment="0" applyProtection="0"/>
    <xf numFmtId="181" fontId="45" fillId="0" borderId="0" applyFont="0" applyFill="0" applyBorder="0" applyAlignment="0" applyProtection="0"/>
    <xf numFmtId="166"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8" fontId="74" fillId="0" borderId="3">
      <alignment horizontal="right" vertical="center"/>
    </xf>
    <xf numFmtId="218" fontId="74" fillId="0" borderId="3">
      <alignment horizontal="right" vertical="center"/>
    </xf>
    <xf numFmtId="218" fontId="74" fillId="0" borderId="3">
      <alignment horizontal="right" vertical="center"/>
    </xf>
    <xf numFmtId="219"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6" fontId="118" fillId="0" borderId="0" applyNumberFormat="0" applyFill="0" applyBorder="0" applyAlignment="0" applyProtection="0"/>
    <xf numFmtId="0" fontId="13" fillId="0" borderId="9" applyNumberFormat="0" applyFont="0" applyFill="0" applyAlignment="0" applyProtection="0"/>
    <xf numFmtId="176" fontId="119"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9" fontId="74" fillId="0" borderId="0"/>
    <xf numFmtId="220" fontId="74" fillId="0" borderId="1"/>
    <xf numFmtId="0" fontId="120" fillId="42" borderId="1">
      <alignment horizontal="left" vertical="center"/>
    </xf>
    <xf numFmtId="164" fontId="121" fillId="0" borderId="5">
      <alignment horizontal="left" vertical="top"/>
    </xf>
    <xf numFmtId="164" fontId="46" fillId="0" borderId="30">
      <alignment horizontal="left" vertical="top"/>
    </xf>
    <xf numFmtId="164" fontId="46" fillId="0" borderId="30">
      <alignment horizontal="left" vertical="top"/>
    </xf>
    <xf numFmtId="0" fontId="122" fillId="0" borderId="30">
      <alignment horizontal="left" vertical="center"/>
    </xf>
    <xf numFmtId="221" fontId="13" fillId="0" borderId="0" applyFont="0" applyFill="0" applyBorder="0" applyAlignment="0" applyProtection="0"/>
    <xf numFmtId="222" fontId="13" fillId="0" borderId="0" applyFont="0" applyFill="0" applyBorder="0" applyAlignment="0" applyProtection="0"/>
    <xf numFmtId="176" fontId="123" fillId="0" borderId="0" applyNumberFormat="0" applyFill="0" applyBorder="0" applyAlignment="0" applyProtection="0"/>
    <xf numFmtId="0" fontId="124" fillId="0" borderId="0">
      <alignment vertical="center"/>
    </xf>
    <xf numFmtId="166" fontId="125" fillId="0" borderId="0" applyFont="0" applyFill="0" applyBorder="0" applyAlignment="0" applyProtection="0"/>
    <xf numFmtId="168"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23" fontId="130" fillId="0" borderId="0" applyFont="0" applyFill="0" applyBorder="0" applyAlignment="0" applyProtection="0"/>
    <xf numFmtId="224" fontId="13"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0" fontId="132" fillId="0" borderId="0"/>
    <xf numFmtId="0" fontId="94" fillId="0" borderId="0"/>
    <xf numFmtId="189" fontId="133"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0" fontId="133" fillId="0" borderId="0"/>
    <xf numFmtId="188" fontId="13" fillId="0" borderId="0" applyFont="0" applyFill="0" applyBorder="0" applyAlignment="0" applyProtection="0"/>
    <xf numFmtId="187" fontId="13" fillId="0" borderId="0" applyFont="0" applyFill="0" applyBorder="0" applyAlignment="0" applyProtection="0"/>
    <xf numFmtId="0" fontId="134" fillId="0" borderId="0"/>
    <xf numFmtId="175" fontId="38" fillId="0" borderId="0" applyFont="0" applyFill="0" applyBorder="0" applyAlignment="0" applyProtection="0"/>
    <xf numFmtId="207" fontId="40" fillId="0" borderId="0" applyFont="0" applyFill="0" applyBorder="0" applyAlignment="0" applyProtection="0"/>
    <xf numFmtId="206" fontId="38" fillId="0" borderId="0" applyFont="0" applyFill="0" applyBorder="0" applyAlignment="0" applyProtection="0"/>
    <xf numFmtId="168" fontId="13" fillId="0" borderId="0" applyFont="0" applyFill="0" applyBorder="0" applyAlignment="0" applyProtection="0"/>
    <xf numFmtId="166" fontId="13" fillId="0" borderId="0" applyFont="0" applyFill="0" applyBorder="0" applyAlignment="0" applyProtection="0"/>
    <xf numFmtId="0" fontId="135" fillId="0" borderId="0" applyNumberFormat="0" applyFill="0" applyBorder="0" applyAlignment="0" applyProtection="0"/>
    <xf numFmtId="0" fontId="136" fillId="0" borderId="31" applyNumberFormat="0" applyFill="0" applyAlignment="0" applyProtection="0"/>
    <xf numFmtId="0" fontId="137" fillId="0" borderId="32" applyNumberFormat="0" applyFill="0" applyAlignment="0" applyProtection="0"/>
    <xf numFmtId="0" fontId="138" fillId="0" borderId="33"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4" applyNumberFormat="0" applyAlignment="0" applyProtection="0"/>
    <xf numFmtId="0" fontId="143" fillId="47" borderId="35" applyNumberFormat="0" applyAlignment="0" applyProtection="0"/>
    <xf numFmtId="0" fontId="144" fillId="47" borderId="34" applyNumberFormat="0" applyAlignment="0" applyProtection="0"/>
    <xf numFmtId="0" fontId="145" fillId="0" borderId="36" applyNumberFormat="0" applyFill="0" applyAlignment="0" applyProtection="0"/>
    <xf numFmtId="0" fontId="146" fillId="48" borderId="37"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38" applyNumberFormat="0" applyFill="0" applyAlignment="0" applyProtection="0"/>
    <xf numFmtId="0" fontId="148"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8" fillId="60" borderId="0" applyNumberFormat="0" applyBorder="0" applyAlignment="0" applyProtection="0"/>
    <xf numFmtId="0" fontId="99" fillId="0" borderId="0">
      <alignment vertical="top"/>
    </xf>
    <xf numFmtId="0" fontId="10" fillId="3" borderId="7" applyNumberFormat="0" applyFont="0" applyAlignment="0" applyProtection="0"/>
    <xf numFmtId="0" fontId="9" fillId="0" borderId="0"/>
    <xf numFmtId="169" fontId="9" fillId="0" borderId="0" applyFont="0" applyFill="0" applyBorder="0" applyAlignment="0" applyProtection="0"/>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9" fillId="0" borderId="0">
      <alignment vertical="top"/>
    </xf>
    <xf numFmtId="0" fontId="9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9" fillId="0" borderId="0">
      <alignment vertical="top"/>
    </xf>
    <xf numFmtId="0" fontId="99"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9" fillId="0" borderId="0" applyNumberFormat="0" applyFill="0" applyBorder="0" applyAlignment="0" applyProtection="0"/>
    <xf numFmtId="0" fontId="160"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61" fillId="0" borderId="0" applyNumberFormat="0" applyFill="0" applyBorder="0" applyAlignment="0" applyProtection="0"/>
    <xf numFmtId="0" fontId="160" fillId="0" borderId="0">
      <alignment vertical="top"/>
    </xf>
    <xf numFmtId="0" fontId="1" fillId="0" borderId="0"/>
    <xf numFmtId="43" fontId="1" fillId="0" borderId="0" applyFont="0" applyFill="0" applyBorder="0" applyAlignment="0" applyProtection="0"/>
  </cellStyleXfs>
  <cellXfs count="578">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2" fillId="2" borderId="0" xfId="0" applyFont="1" applyFill="1" applyAlignment="1">
      <alignment vertical="center"/>
    </xf>
    <xf numFmtId="0" fontId="22" fillId="2" borderId="0" xfId="0" applyFont="1" applyFill="1" applyAlignment="1">
      <alignment horizontal="center" vertical="center"/>
    </xf>
    <xf numFmtId="0" fontId="24"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0" applyFont="1" applyFill="1" applyAlignment="1">
      <alignment horizontal="center" vertical="center"/>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7" fillId="2" borderId="0" xfId="19" applyFont="1" applyFill="1"/>
    <xf numFmtId="0" fontId="17" fillId="2" borderId="0" xfId="19" applyFont="1" applyFill="1" applyAlignment="1">
      <alignment vertical="center" wrapText="1"/>
    </xf>
    <xf numFmtId="0" fontId="17" fillId="2" borderId="0" xfId="19" applyFont="1" applyFill="1" applyAlignment="1">
      <alignment vertical="center"/>
    </xf>
    <xf numFmtId="170" fontId="17" fillId="2" borderId="0" xfId="19" applyNumberFormat="1" applyFont="1" applyFill="1" applyAlignment="1">
      <alignment vertical="center"/>
    </xf>
    <xf numFmtId="0" fontId="17" fillId="2" borderId="0" xfId="19" applyFont="1" applyFill="1" applyAlignment="1">
      <alignment horizontal="left"/>
    </xf>
    <xf numFmtId="0" fontId="13" fillId="2" borderId="0" xfId="0" applyFont="1" applyFill="1"/>
    <xf numFmtId="0" fontId="16" fillId="2" borderId="0" xfId="0" applyFont="1" applyFill="1" applyBorder="1"/>
    <xf numFmtId="170" fontId="17" fillId="2" borderId="0" xfId="1" applyNumberFormat="1" applyFont="1" applyFill="1" applyBorder="1" applyProtection="1">
      <protection locked="0"/>
    </xf>
    <xf numFmtId="170" fontId="16" fillId="2" borderId="0" xfId="1" applyNumberFormat="1" applyFont="1" applyFill="1" applyBorder="1" applyProtection="1">
      <protection locked="0"/>
    </xf>
    <xf numFmtId="0" fontId="17" fillId="2" borderId="2" xfId="0" applyFont="1" applyFill="1" applyBorder="1"/>
    <xf numFmtId="170" fontId="17"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6" fillId="2" borderId="0" xfId="19" applyFont="1" applyFill="1" applyAlignment="1">
      <alignment vertical="center" wrapText="1"/>
    </xf>
    <xf numFmtId="170" fontId="17" fillId="2" borderId="0" xfId="19" applyNumberFormat="1" applyFont="1" applyFill="1"/>
    <xf numFmtId="0" fontId="17" fillId="2" borderId="0" xfId="30" applyFont="1" applyFill="1"/>
    <xf numFmtId="0" fontId="16" fillId="2" borderId="0" xfId="0" applyFont="1" applyFill="1"/>
    <xf numFmtId="170" fontId="17" fillId="2" borderId="0" xfId="1" applyNumberFormat="1" applyFont="1" applyFill="1" applyProtection="1">
      <protection locked="0"/>
    </xf>
    <xf numFmtId="170" fontId="16" fillId="2" borderId="0" xfId="1" applyNumberFormat="1" applyFont="1" applyFill="1" applyProtection="1">
      <protection locked="0"/>
    </xf>
    <xf numFmtId="0" fontId="15" fillId="2" borderId="0" xfId="0" applyFont="1" applyFill="1"/>
    <xf numFmtId="170"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170" fontId="63"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70"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70"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170"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70" fontId="15" fillId="2" borderId="0" xfId="237" applyNumberFormat="1" applyFont="1" applyFill="1" applyAlignment="1">
      <alignment horizontal="center" vertical="center"/>
    </xf>
    <xf numFmtId="0" fontId="15" fillId="2" borderId="0" xfId="48" applyFont="1" applyFill="1" applyAlignment="1">
      <alignment horizontal="right" vertical="center"/>
    </xf>
    <xf numFmtId="170"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70"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70"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70"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70" fontId="16" fillId="2" borderId="3" xfId="48" applyNumberFormat="1" applyFont="1" applyFill="1" applyBorder="1" applyAlignment="1" applyProtection="1">
      <alignment horizontal="right" vertical="center" wrapText="1"/>
    </xf>
    <xf numFmtId="0" fontId="28" fillId="2" borderId="0" xfId="48" applyFont="1" applyFill="1"/>
    <xf numFmtId="3" fontId="16" fillId="2" borderId="3" xfId="48" applyNumberFormat="1" applyFont="1" applyFill="1" applyBorder="1" applyAlignment="1" applyProtection="1">
      <alignment horizontal="right" vertical="center" wrapText="1"/>
    </xf>
    <xf numFmtId="0" fontId="28" fillId="2" borderId="0" xfId="48" applyFont="1" applyFill="1" applyAlignment="1">
      <alignment horizontal="right"/>
    </xf>
    <xf numFmtId="170" fontId="16" fillId="2" borderId="1" xfId="237" applyNumberFormat="1" applyFont="1" applyFill="1" applyBorder="1" applyAlignment="1" applyProtection="1">
      <alignment horizontal="right" vertical="center" wrapText="1"/>
    </xf>
    <xf numFmtId="170" fontId="16" fillId="2" borderId="3" xfId="237" applyNumberFormat="1" applyFont="1" applyFill="1" applyBorder="1" applyAlignment="1" applyProtection="1">
      <alignment horizontal="right" vertical="center" wrapText="1"/>
    </xf>
    <xf numFmtId="170" fontId="17" fillId="2" borderId="1" xfId="237" applyNumberFormat="1" applyFont="1" applyFill="1" applyBorder="1" applyAlignment="1" applyProtection="1">
      <alignment horizontal="right" vertical="center" wrapText="1"/>
      <protection locked="0"/>
    </xf>
    <xf numFmtId="170" fontId="17" fillId="2" borderId="3" xfId="237" applyNumberFormat="1" applyFont="1" applyFill="1" applyBorder="1" applyAlignment="1" applyProtection="1">
      <alignment horizontal="right" vertical="center" wrapText="1"/>
      <protection locked="0"/>
    </xf>
    <xf numFmtId="170" fontId="17" fillId="2" borderId="3" xfId="48" applyNumberFormat="1" applyFont="1" applyFill="1" applyBorder="1" applyAlignment="1" applyProtection="1">
      <alignment horizontal="right" vertical="center" wrapText="1"/>
    </xf>
    <xf numFmtId="170" fontId="16" fillId="2" borderId="1" xfId="48" applyNumberFormat="1" applyFont="1" applyFill="1" applyBorder="1" applyAlignment="1" applyProtection="1">
      <alignment horizontal="right" vertical="center" wrapText="1"/>
    </xf>
    <xf numFmtId="0" fontId="29"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28"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70"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70"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70" fontId="16" fillId="2" borderId="8" xfId="1" applyNumberFormat="1" applyFont="1" applyFill="1" applyBorder="1" applyAlignment="1" applyProtection="1">
      <alignment horizontal="left"/>
      <protection locked="0"/>
    </xf>
    <xf numFmtId="170" fontId="17" fillId="2" borderId="8" xfId="1" applyNumberFormat="1" applyFont="1" applyFill="1" applyBorder="1" applyAlignment="1" applyProtection="1">
      <alignment horizontal="left"/>
      <protection locked="0"/>
    </xf>
    <xf numFmtId="170" fontId="16" fillId="2" borderId="0"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3" fontId="16" fillId="2" borderId="0" xfId="496" applyNumberFormat="1" applyFont="1" applyFill="1" applyAlignment="1">
      <alignment vertical="center" wrapText="1"/>
    </xf>
    <xf numFmtId="3" fontId="17"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70"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27" fillId="2" borderId="0" xfId="48" applyFont="1" applyFill="1"/>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70" fontId="16" fillId="2" borderId="0" xfId="237" applyNumberFormat="1" applyFont="1" applyFill="1" applyAlignment="1">
      <alignment horizontal="left"/>
    </xf>
    <xf numFmtId="170" fontId="16" fillId="2" borderId="0" xfId="237" applyNumberFormat="1" applyFont="1" applyFill="1" applyAlignment="1"/>
    <xf numFmtId="170" fontId="17" fillId="2" borderId="0" xfId="237" applyNumberFormat="1" applyFont="1" applyFill="1" applyAlignment="1"/>
    <xf numFmtId="170"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70" fontId="16" fillId="2" borderId="8" xfId="1" applyNumberFormat="1" applyFont="1" applyFill="1" applyBorder="1" applyAlignment="1" applyProtection="1">
      <protection locked="0"/>
    </xf>
    <xf numFmtId="169" fontId="17" fillId="2" borderId="0" xfId="237" applyFont="1" applyFill="1"/>
    <xf numFmtId="169" fontId="17" fillId="2" borderId="0" xfId="237" applyFont="1" applyFill="1" applyAlignment="1">
      <alignment vertical="center"/>
    </xf>
    <xf numFmtId="3" fontId="30"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70" fontId="17" fillId="2" borderId="0" xfId="48" applyNumberFormat="1" applyFont="1" applyFill="1"/>
    <xf numFmtId="170"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169" fontId="28"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70"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169" fontId="17" fillId="2" borderId="8" xfId="237" applyFont="1" applyFill="1" applyBorder="1"/>
    <xf numFmtId="169"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70" fontId="16" fillId="2" borderId="0" xfId="50" applyNumberFormat="1" applyFont="1" applyFill="1" applyAlignment="1" applyProtection="1">
      <alignment horizontal="right"/>
      <protection locked="0"/>
    </xf>
    <xf numFmtId="0" fontId="15" fillId="2" borderId="0" xfId="48" applyFont="1" applyFill="1"/>
    <xf numFmtId="170" fontId="15" fillId="2" borderId="0" xfId="50" applyNumberFormat="1" applyFont="1" applyFill="1" applyAlignment="1" applyProtection="1">
      <alignment horizontal="right"/>
      <protection locked="0"/>
    </xf>
    <xf numFmtId="0" fontId="28" fillId="2" borderId="0" xfId="49" applyFont="1" applyFill="1"/>
    <xf numFmtId="170" fontId="17" fillId="2" borderId="0" xfId="50" applyNumberFormat="1" applyFont="1" applyFill="1" applyAlignment="1" applyProtection="1">
      <alignment horizontal="right"/>
      <protection locked="0"/>
    </xf>
    <xf numFmtId="0" fontId="28" fillId="2" borderId="0" xfId="49" applyFont="1" applyFill="1" applyBorder="1"/>
    <xf numFmtId="170"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6" fillId="2" borderId="1" xfId="49" applyFont="1" applyFill="1" applyBorder="1" applyAlignment="1">
      <alignment horizontal="center" vertical="center" wrapText="1"/>
    </xf>
    <xf numFmtId="0" fontId="28"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167"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28" fillId="2" borderId="2" xfId="30" applyFont="1" applyFill="1" applyBorder="1"/>
    <xf numFmtId="0" fontId="16" fillId="2" borderId="1" xfId="30" applyFont="1" applyFill="1" applyBorder="1" applyAlignment="1">
      <alignment horizontal="center" vertical="center" wrapText="1"/>
    </xf>
    <xf numFmtId="0" fontId="13" fillId="2" borderId="1" xfId="0" applyFont="1" applyFill="1" applyBorder="1"/>
    <xf numFmtId="169" fontId="13" fillId="2" borderId="1" xfId="1" applyFont="1" applyFill="1" applyBorder="1">
      <protection locked="0"/>
    </xf>
    <xf numFmtId="0" fontId="19" fillId="2" borderId="0" xfId="0" applyFont="1" applyFill="1"/>
    <xf numFmtId="49" fontId="21"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0" fontId="22" fillId="2" borderId="0" xfId="0" applyFont="1" applyFill="1" applyAlignment="1">
      <alignment vertical="center" wrapText="1"/>
    </xf>
    <xf numFmtId="0" fontId="19" fillId="0" borderId="0" xfId="963" applyFont="1" applyFill="1"/>
    <xf numFmtId="0" fontId="152" fillId="0" borderId="0" xfId="963" applyFont="1" applyFill="1"/>
    <xf numFmtId="0" fontId="153" fillId="0" borderId="0" xfId="963" applyFont="1" applyFill="1"/>
    <xf numFmtId="0" fontId="154"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5" fillId="0" borderId="0" xfId="963" applyFont="1" applyFill="1" applyAlignment="1">
      <alignment horizontal="right" vertical="center"/>
    </xf>
    <xf numFmtId="0" fontId="155" fillId="0" borderId="0" xfId="963" applyFont="1" applyFill="1" applyAlignment="1">
      <alignment horizontal="left" vertical="center"/>
    </xf>
    <xf numFmtId="0" fontId="19" fillId="0" borderId="0" xfId="963" applyFont="1" applyFill="1" applyAlignment="1">
      <alignment horizontal="left" vertical="center"/>
    </xf>
    <xf numFmtId="0" fontId="155" fillId="0" borderId="0" xfId="963" applyFont="1" applyFill="1" applyAlignment="1">
      <alignment horizontal="right"/>
    </xf>
    <xf numFmtId="0" fontId="155" fillId="0" borderId="0" xfId="963" applyFont="1" applyFill="1" applyBorder="1" applyAlignment="1" applyProtection="1">
      <alignment horizontal="left"/>
      <protection locked="0"/>
    </xf>
    <xf numFmtId="0" fontId="155" fillId="0" borderId="0" xfId="963" applyFont="1" applyFill="1"/>
    <xf numFmtId="0" fontId="156"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58"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6" fillId="0" borderId="0" xfId="963" applyFont="1" applyFill="1" applyAlignment="1">
      <alignment horizontal="center" vertical="center"/>
    </xf>
    <xf numFmtId="0" fontId="156" fillId="0" borderId="0" xfId="963" applyFont="1" applyFill="1" applyAlignment="1">
      <alignment horizontal="center"/>
    </xf>
    <xf numFmtId="0" fontId="157" fillId="0" borderId="0" xfId="963" applyFont="1" applyFill="1" applyAlignment="1">
      <alignment horizontal="center"/>
    </xf>
    <xf numFmtId="0" fontId="155" fillId="0" borderId="0" xfId="963" applyFont="1" applyFill="1" applyAlignment="1">
      <alignment horizontal="center"/>
    </xf>
    <xf numFmtId="0" fontId="159" fillId="0" borderId="0" xfId="963" applyFont="1" applyFill="1"/>
    <xf numFmtId="0" fontId="159"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3" fillId="2" borderId="0" xfId="19" applyFont="1" applyFill="1"/>
    <xf numFmtId="0" fontId="16" fillId="2" borderId="0" xfId="19" applyFont="1" applyFill="1" applyAlignment="1">
      <alignment horizontal="left" vertical="top" wrapText="1"/>
    </xf>
    <xf numFmtId="0" fontId="17" fillId="2" borderId="0" xfId="19" applyFont="1" applyFill="1" applyAlignment="1">
      <alignment horizontal="left" vertical="top" wrapText="1"/>
    </xf>
    <xf numFmtId="0" fontId="16" fillId="2" borderId="1" xfId="8" applyFont="1" applyFill="1" applyBorder="1" applyAlignment="1" applyProtection="1">
      <alignment wrapText="1"/>
    </xf>
    <xf numFmtId="0" fontId="17" fillId="2" borderId="1" xfId="8" applyFont="1" applyFill="1" applyBorder="1" applyAlignment="1" applyProtection="1">
      <alignment wrapText="1"/>
    </xf>
    <xf numFmtId="0" fontId="16" fillId="2" borderId="1" xfId="8" applyFont="1" applyFill="1" applyBorder="1" applyAlignment="1" applyProtection="1">
      <alignment vertical="center" wrapText="1"/>
    </xf>
    <xf numFmtId="0" fontId="16" fillId="2" borderId="0" xfId="19" applyFont="1" applyFill="1"/>
    <xf numFmtId="0" fontId="15" fillId="2" borderId="0" xfId="19" applyFont="1" applyFill="1"/>
    <xf numFmtId="0" fontId="17" fillId="2" borderId="2" xfId="19" applyFont="1" applyFill="1" applyBorder="1"/>
    <xf numFmtId="0" fontId="13" fillId="2" borderId="2" xfId="19" applyFont="1" applyFill="1" applyBorder="1"/>
    <xf numFmtId="0" fontId="16" fillId="2" borderId="0" xfId="19" applyFont="1" applyFill="1" applyBorder="1"/>
    <xf numFmtId="0" fontId="13" fillId="2" borderId="0" xfId="19" applyFont="1" applyFill="1" applyAlignment="1">
      <alignment horizontal="left"/>
    </xf>
    <xf numFmtId="3" fontId="16" fillId="2" borderId="1" xfId="8" applyNumberFormat="1" applyFont="1" applyFill="1" applyBorder="1" applyAlignment="1" applyProtection="1">
      <alignment horizontal="left" wrapText="1"/>
    </xf>
    <xf numFmtId="0" fontId="163" fillId="0" borderId="1" xfId="963" applyFont="1" applyFill="1" applyBorder="1" applyAlignment="1" applyProtection="1">
      <alignment horizontal="left"/>
      <protection locked="0"/>
    </xf>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167" fontId="17" fillId="2" borderId="0" xfId="0" applyNumberFormat="1" applyFont="1" applyFill="1"/>
    <xf numFmtId="0" fontId="16" fillId="2" borderId="1" xfId="8" applyFont="1" applyFill="1" applyBorder="1" applyAlignment="1" applyProtection="1">
      <alignment horizontal="left" vertical="center" wrapText="1"/>
    </xf>
    <xf numFmtId="167" fontId="13" fillId="2" borderId="0" xfId="0" applyNumberFormat="1" applyFont="1" applyFill="1"/>
    <xf numFmtId="169" fontId="17" fillId="2" borderId="0" xfId="1" applyFont="1" applyFill="1">
      <protection locked="0"/>
    </xf>
    <xf numFmtId="0" fontId="17" fillId="2" borderId="1" xfId="8" applyFont="1" applyFill="1" applyBorder="1" applyAlignment="1" applyProtection="1">
      <alignment horizontal="left" vertical="center" wrapText="1"/>
    </xf>
    <xf numFmtId="167" fontId="17" fillId="2" borderId="1" xfId="1" applyNumberFormat="1" applyFont="1" applyFill="1" applyBorder="1" applyAlignment="1" applyProtection="1">
      <alignment horizontal="right" vertical="center"/>
    </xf>
    <xf numFmtId="2" fontId="17" fillId="2" borderId="1" xfId="8" applyNumberFormat="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70" fontId="17" fillId="2" borderId="0" xfId="4" applyNumberFormat="1" applyFont="1" applyFill="1" applyBorder="1"/>
    <xf numFmtId="170" fontId="17" fillId="2" borderId="2" xfId="4" applyNumberFormat="1" applyFont="1" applyFill="1" applyBorder="1"/>
    <xf numFmtId="170" fontId="17" fillId="2" borderId="0" xfId="2" applyNumberFormat="1" applyFont="1" applyFill="1" applyAlignment="1">
      <alignment vertical="center"/>
    </xf>
    <xf numFmtId="170" fontId="16" fillId="2" borderId="1" xfId="1" applyNumberFormat="1" applyFont="1" applyFill="1" applyBorder="1" applyAlignment="1" applyProtection="1">
      <alignment horizontal="center" vertical="center" wrapText="1"/>
      <protection locked="0"/>
    </xf>
    <xf numFmtId="170" fontId="13" fillId="2" borderId="0" xfId="0" applyNumberFormat="1" applyFont="1" applyFill="1"/>
    <xf numFmtId="0" fontId="15" fillId="2" borderId="0" xfId="0" applyFont="1" applyFill="1" applyBorder="1"/>
    <xf numFmtId="170" fontId="15" fillId="2" borderId="0" xfId="1" applyNumberFormat="1" applyFont="1" applyFill="1" applyBorder="1" applyProtection="1">
      <protection locked="0"/>
    </xf>
    <xf numFmtId="10" fontId="17" fillId="2" borderId="0" xfId="44" applyNumberFormat="1" applyFont="1" applyFill="1" applyProtection="1"/>
    <xf numFmtId="0" fontId="16" fillId="2" borderId="0" xfId="30" applyFont="1" applyFill="1" applyAlignment="1">
      <alignment vertical="center"/>
    </xf>
    <xf numFmtId="170" fontId="13" fillId="2" borderId="0" xfId="4" applyNumberFormat="1" applyFont="1" applyFill="1"/>
    <xf numFmtId="0" fontId="16" fillId="2" borderId="1" xfId="19" applyFont="1" applyFill="1" applyBorder="1" applyAlignment="1" applyProtection="1">
      <alignment horizontal="center" vertical="center" wrapText="1"/>
    </xf>
    <xf numFmtId="10" fontId="16" fillId="2" borderId="1" xfId="44" applyNumberFormat="1" applyFont="1" applyFill="1" applyBorder="1" applyAlignment="1" applyProtection="1">
      <alignment horizontal="center" vertical="center" wrapText="1"/>
    </xf>
    <xf numFmtId="0" fontId="17" fillId="2" borderId="1" xfId="0" applyFont="1" applyFill="1" applyBorder="1" applyAlignment="1">
      <alignment horizontal="center"/>
    </xf>
    <xf numFmtId="170" fontId="17" fillId="2" borderId="1" xfId="1" applyNumberFormat="1" applyFont="1" applyFill="1" applyBorder="1" applyAlignment="1" applyProtection="1">
      <alignment horizontal="right" vertical="center" wrapText="1"/>
    </xf>
    <xf numFmtId="9" fontId="17" fillId="2" borderId="1" xfId="19"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right" vertical="center" wrapText="1"/>
    </xf>
    <xf numFmtId="170" fontId="13" fillId="2" borderId="0" xfId="1" applyNumberFormat="1" applyFont="1" applyFill="1">
      <protection locked="0"/>
    </xf>
    <xf numFmtId="49" fontId="17" fillId="2" borderId="1" xfId="19" applyNumberFormat="1" applyFont="1" applyFill="1" applyBorder="1" applyAlignment="1" applyProtection="1">
      <alignment horizontal="left" vertical="center" wrapText="1" indent="1"/>
    </xf>
    <xf numFmtId="0" fontId="16" fillId="2" borderId="1" xfId="0" applyFont="1" applyFill="1" applyBorder="1" applyAlignment="1">
      <alignment horizontal="center"/>
    </xf>
    <xf numFmtId="41" fontId="16" fillId="2" borderId="1" xfId="0" applyNumberFormat="1" applyFont="1" applyFill="1" applyBorder="1" applyAlignment="1" applyProtection="1">
      <alignment horizontal="right" vertical="center" wrapText="1"/>
    </xf>
    <xf numFmtId="49" fontId="16" fillId="2" borderId="1" xfId="19" applyNumberFormat="1" applyFont="1" applyFill="1" applyBorder="1" applyAlignment="1" applyProtection="1">
      <alignment horizontal="left" vertical="center" wrapText="1" indent="1"/>
    </xf>
    <xf numFmtId="0" fontId="17" fillId="2" borderId="0" xfId="30" applyFont="1" applyFill="1" applyBorder="1" applyAlignment="1">
      <alignment horizontal="center" vertical="center"/>
    </xf>
    <xf numFmtId="49" fontId="17" fillId="2" borderId="0" xfId="19" applyNumberFormat="1" applyFont="1" applyFill="1" applyBorder="1" applyAlignment="1" applyProtection="1">
      <alignment horizontal="left" wrapText="1"/>
    </xf>
    <xf numFmtId="49" fontId="17" fillId="2" borderId="0" xfId="19" applyNumberFormat="1" applyFont="1" applyFill="1" applyBorder="1" applyAlignment="1" applyProtection="1">
      <alignment horizontal="center" vertical="center" wrapText="1"/>
    </xf>
    <xf numFmtId="167" fontId="17" fillId="2" borderId="0" xfId="30" applyNumberFormat="1" applyFont="1" applyFill="1" applyBorder="1" applyAlignment="1" applyProtection="1">
      <alignment horizontal="right" wrapText="1"/>
    </xf>
    <xf numFmtId="10" fontId="17" fillId="2" borderId="0" xfId="44" applyNumberFormat="1" applyFont="1" applyFill="1" applyBorder="1" applyAlignment="1">
      <alignment horizontal="right" wrapText="1"/>
      <protection locked="0"/>
    </xf>
    <xf numFmtId="0" fontId="17" fillId="2" borderId="0" xfId="0" applyFont="1" applyFill="1" applyAlignment="1"/>
    <xf numFmtId="170" fontId="17" fillId="2" borderId="0" xfId="1" applyNumberFormat="1" applyFont="1" applyFill="1" applyAlignment="1" applyProtection="1">
      <alignment horizontal="right"/>
    </xf>
    <xf numFmtId="10" fontId="17" fillId="2" borderId="0" xfId="44" applyNumberFormat="1" applyFont="1" applyFill="1" applyAlignment="1" applyProtection="1">
      <alignment horizontal="right"/>
    </xf>
    <xf numFmtId="10" fontId="17" fillId="2" borderId="2" xfId="44" applyNumberFormat="1" applyFont="1" applyFill="1" applyBorder="1" applyAlignment="1" applyProtection="1">
      <alignment horizontal="right"/>
    </xf>
    <xf numFmtId="170" fontId="20" fillId="2" borderId="0" xfId="4" applyNumberFormat="1" applyFont="1" applyFill="1"/>
    <xf numFmtId="0" fontId="27" fillId="2" borderId="0" xfId="30" applyFont="1" applyFill="1" applyAlignment="1">
      <alignment vertical="center"/>
    </xf>
    <xf numFmtId="0" fontId="17" fillId="2" borderId="0" xfId="0" applyFont="1" applyFill="1" applyBorder="1" applyAlignment="1">
      <alignment horizontal="left"/>
    </xf>
    <xf numFmtId="0" fontId="17" fillId="2" borderId="0" xfId="0" applyFont="1" applyFill="1" applyBorder="1" applyAlignment="1">
      <alignment horizontal="left" vertical="center" wrapText="1"/>
    </xf>
    <xf numFmtId="0" fontId="16" fillId="2" borderId="0" xfId="30" applyFont="1" applyFill="1" applyBorder="1" applyAlignment="1">
      <alignment horizontal="left" vertical="center"/>
    </xf>
    <xf numFmtId="10" fontId="16" fillId="2"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170" fontId="16" fillId="2" borderId="1" xfId="1" applyNumberFormat="1" applyFont="1" applyFill="1" applyBorder="1" applyAlignment="1" applyProtection="1">
      <alignment horizontal="right"/>
    </xf>
    <xf numFmtId="0" fontId="17" fillId="2" borderId="1" xfId="0" applyNumberFormat="1" applyFont="1" applyFill="1" applyBorder="1" applyAlignment="1" applyProtection="1">
      <alignment horizontal="left" vertical="center" wrapText="1"/>
    </xf>
    <xf numFmtId="170" fontId="13" fillId="2" borderId="1" xfId="2" applyNumberFormat="1" applyFont="1" applyFill="1" applyBorder="1" applyAlignment="1">
      <alignment horizontal="right" vertical="center"/>
    </xf>
    <xf numFmtId="170" fontId="17"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0" fontId="16" fillId="2" borderId="0" xfId="0" applyNumberFormat="1" applyFont="1" applyFill="1" applyBorder="1" applyAlignment="1" applyProtection="1">
      <alignment horizontal="left" vertical="center" wrapText="1"/>
    </xf>
    <xf numFmtId="170" fontId="16" fillId="2" borderId="0" xfId="1" applyNumberFormat="1" applyFont="1" applyFill="1" applyBorder="1" applyAlignment="1" applyProtection="1">
      <alignment horizontal="right"/>
    </xf>
    <xf numFmtId="170" fontId="16" fillId="2" borderId="0" xfId="1" applyNumberFormat="1" applyFont="1" applyFill="1" applyBorder="1" applyAlignment="1">
      <alignment horizontal="right"/>
      <protection locked="0"/>
    </xf>
    <xf numFmtId="10" fontId="16" fillId="2" borderId="0" xfId="1" applyNumberFormat="1" applyFont="1" applyFill="1" applyBorder="1" applyAlignment="1" applyProtection="1">
      <alignment horizontal="right"/>
    </xf>
    <xf numFmtId="0" fontId="17" fillId="2" borderId="0" xfId="30" applyFont="1" applyFill="1" applyBorder="1" applyAlignment="1">
      <alignment horizontal="left"/>
    </xf>
    <xf numFmtId="0" fontId="17" fillId="2" borderId="0" xfId="30" applyFont="1" applyFill="1" applyBorder="1"/>
    <xf numFmtId="0" fontId="17" fillId="2" borderId="0" xfId="30" applyFont="1" applyFill="1" applyBorder="1" applyAlignment="1">
      <alignment horizontal="center"/>
    </xf>
    <xf numFmtId="0" fontId="17" fillId="2" borderId="1" xfId="0" quotePrefix="1" applyNumberFormat="1" applyFont="1" applyFill="1" applyBorder="1" applyAlignment="1" applyProtection="1">
      <alignment horizontal="left" vertical="center" wrapText="1"/>
    </xf>
    <xf numFmtId="3" fontId="17" fillId="2" borderId="0" xfId="0" applyNumberFormat="1" applyFont="1" applyFill="1"/>
    <xf numFmtId="10" fontId="17" fillId="2" borderId="1" xfId="44" applyNumberFormat="1" applyFont="1" applyFill="1" applyBorder="1" applyAlignment="1" applyProtection="1">
      <alignment horizontal="right"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3" fontId="13" fillId="2" borderId="0" xfId="0" applyNumberFormat="1" applyFont="1" applyFill="1"/>
    <xf numFmtId="0" fontId="27" fillId="2" borderId="0" xfId="30" applyFont="1" applyFill="1"/>
    <xf numFmtId="0" fontId="13" fillId="0" borderId="0" xfId="0" applyFont="1"/>
    <xf numFmtId="10" fontId="27" fillId="2" borderId="0" xfId="30" applyNumberFormat="1" applyFont="1" applyFill="1"/>
    <xf numFmtId="0" fontId="151" fillId="2" borderId="0" xfId="30" applyFont="1" applyFill="1"/>
    <xf numFmtId="0" fontId="27" fillId="2" borderId="0" xfId="0" applyFont="1" applyFill="1"/>
    <xf numFmtId="3" fontId="27" fillId="2" borderId="0" xfId="0" applyNumberFormat="1" applyFont="1" applyFill="1"/>
    <xf numFmtId="170" fontId="27" fillId="2" borderId="0" xfId="0" applyNumberFormat="1" applyFont="1" applyFill="1"/>
    <xf numFmtId="3" fontId="13" fillId="0" borderId="0" xfId="0" applyNumberFormat="1" applyFont="1"/>
    <xf numFmtId="170" fontId="13" fillId="0" borderId="0" xfId="0" applyNumberFormat="1" applyFont="1"/>
    <xf numFmtId="0" fontId="151" fillId="2" borderId="0" xfId="0" applyFont="1" applyFill="1"/>
    <xf numFmtId="4" fontId="27" fillId="2" borderId="0" xfId="0" applyNumberFormat="1" applyFont="1" applyFill="1"/>
    <xf numFmtId="4" fontId="13" fillId="0" borderId="0" xfId="0" applyNumberFormat="1" applyFont="1"/>
    <xf numFmtId="167" fontId="27" fillId="2" borderId="0" xfId="30" applyNumberFormat="1" applyFont="1" applyFill="1"/>
    <xf numFmtId="0" fontId="16" fillId="2" borderId="0" xfId="0" applyFont="1" applyFill="1" applyAlignment="1">
      <alignment horizontal="right" vertical="center" wrapText="1"/>
    </xf>
    <xf numFmtId="0" fontId="15" fillId="2" borderId="0" xfId="0" applyFont="1" applyFill="1" applyAlignment="1">
      <alignment horizontal="right" vertical="center" wrapText="1"/>
    </xf>
    <xf numFmtId="0" fontId="16" fillId="2" borderId="0" xfId="0" applyFont="1" applyFill="1" applyAlignment="1">
      <alignment horizontal="center" vertical="center" wrapText="1"/>
    </xf>
    <xf numFmtId="0" fontId="27" fillId="2" borderId="0" xfId="30" applyFont="1" applyFill="1" applyBorder="1" applyAlignment="1">
      <alignment vertical="center"/>
    </xf>
    <xf numFmtId="0" fontId="27" fillId="2" borderId="0" xfId="30" applyFont="1" applyFill="1" applyBorder="1" applyAlignment="1">
      <alignment horizontal="center"/>
    </xf>
    <xf numFmtId="0" fontId="27" fillId="2" borderId="0" xfId="30" applyFont="1" applyFill="1" applyBorder="1"/>
    <xf numFmtId="0" fontId="27" fillId="2" borderId="0" xfId="30" applyFont="1" applyFill="1" applyAlignment="1">
      <alignment horizontal="center"/>
    </xf>
    <xf numFmtId="167" fontId="16" fillId="2" borderId="1" xfId="8" applyNumberFormat="1" applyFont="1" applyFill="1" applyBorder="1" applyAlignment="1" applyProtection="1">
      <alignment horizontal="right" vertical="center" wrapText="1"/>
    </xf>
    <xf numFmtId="167" fontId="17" fillId="2" borderId="1" xfId="8"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left" vertical="center" wrapText="1"/>
    </xf>
    <xf numFmtId="171" fontId="17" fillId="2" borderId="1" xfId="0" applyNumberFormat="1" applyFont="1" applyFill="1" applyBorder="1" applyAlignment="1" applyProtection="1">
      <alignment horizontal="right" vertical="center" wrapText="1"/>
    </xf>
    <xf numFmtId="10" fontId="17" fillId="2" borderId="1" xfId="1" applyNumberFormat="1" applyFont="1" applyFill="1" applyBorder="1" applyAlignment="1" applyProtection="1">
      <alignment horizontal="right"/>
    </xf>
    <xf numFmtId="170" fontId="16" fillId="2" borderId="1" xfId="1" applyNumberFormat="1" applyFont="1" applyFill="1" applyBorder="1" applyAlignment="1">
      <alignment horizontal="right"/>
      <protection locked="0"/>
    </xf>
    <xf numFmtId="170" fontId="17" fillId="2" borderId="1" xfId="1" applyNumberFormat="1" applyFont="1" applyFill="1" applyBorder="1" applyAlignment="1">
      <alignment horizontal="right"/>
      <protection locked="0"/>
    </xf>
    <xf numFmtId="170" fontId="16" fillId="2" borderId="1" xfId="5" applyNumberFormat="1" applyFont="1" applyFill="1" applyBorder="1" applyAlignment="1" applyProtection="1">
      <alignment vertical="center"/>
      <protection locked="0"/>
    </xf>
    <xf numFmtId="170" fontId="17" fillId="2" borderId="1" xfId="5" applyNumberFormat="1" applyFont="1" applyFill="1" applyBorder="1" applyAlignment="1" applyProtection="1">
      <alignment horizontal="left" vertical="center" wrapText="1"/>
      <protection locked="0"/>
    </xf>
    <xf numFmtId="0" fontId="165" fillId="2" borderId="0" xfId="0" applyFont="1" applyFill="1" applyAlignment="1">
      <alignment horizontal="center" vertical="center"/>
    </xf>
    <xf numFmtId="0" fontId="162" fillId="2" borderId="0" xfId="0" applyFont="1" applyFill="1" applyAlignment="1">
      <alignment horizontal="left" vertical="center" wrapText="1"/>
    </xf>
    <xf numFmtId="170" fontId="164" fillId="2" borderId="0" xfId="4" applyNumberFormat="1" applyFont="1" applyFill="1"/>
    <xf numFmtId="170" fontId="166" fillId="2" borderId="1" xfId="1" applyNumberFormat="1" applyFont="1" applyFill="1" applyBorder="1" applyAlignment="1" applyProtection="1">
      <alignment horizontal="center" vertical="center" wrapText="1"/>
    </xf>
    <xf numFmtId="41" fontId="166" fillId="2" borderId="1" xfId="0" applyNumberFormat="1" applyFont="1" applyFill="1" applyBorder="1" applyAlignment="1" applyProtection="1">
      <alignment horizontal="right" vertical="center" wrapText="1"/>
    </xf>
    <xf numFmtId="41" fontId="162" fillId="2" borderId="1" xfId="0" applyNumberFormat="1" applyFont="1" applyFill="1" applyBorder="1" applyAlignment="1" applyProtection="1">
      <alignment horizontal="right" vertical="center" wrapText="1"/>
    </xf>
    <xf numFmtId="10" fontId="162" fillId="2" borderId="1" xfId="0" applyNumberFormat="1" applyFont="1" applyFill="1" applyBorder="1" applyAlignment="1" applyProtection="1">
      <alignment horizontal="right" vertical="center" wrapText="1"/>
    </xf>
    <xf numFmtId="170" fontId="162" fillId="2" borderId="0" xfId="1" applyNumberFormat="1" applyFont="1" applyFill="1" applyBorder="1" applyProtection="1"/>
    <xf numFmtId="170" fontId="166" fillId="2" borderId="0" xfId="1" applyNumberFormat="1" applyFont="1" applyFill="1" applyBorder="1" applyProtection="1">
      <protection locked="0"/>
    </xf>
    <xf numFmtId="170" fontId="165" fillId="2" borderId="0" xfId="1" applyNumberFormat="1" applyFont="1" applyFill="1" applyBorder="1" applyProtection="1">
      <protection locked="0"/>
    </xf>
    <xf numFmtId="170" fontId="162" fillId="2" borderId="0" xfId="1" applyNumberFormat="1" applyFont="1" applyFill="1" applyBorder="1" applyProtection="1">
      <protection locked="0"/>
    </xf>
    <xf numFmtId="170" fontId="162" fillId="2" borderId="2" xfId="1" applyNumberFormat="1" applyFont="1" applyFill="1" applyBorder="1" applyProtection="1">
      <protection locked="0"/>
    </xf>
    <xf numFmtId="170" fontId="167" fillId="2" borderId="0" xfId="4" applyNumberFormat="1" applyFont="1" applyFill="1"/>
    <xf numFmtId="170" fontId="162" fillId="2" borderId="1" xfId="1" applyNumberFormat="1" applyFont="1" applyFill="1" applyBorder="1" applyAlignment="1" applyProtection="1">
      <alignment horizontal="left" vertical="center" wrapText="1"/>
    </xf>
    <xf numFmtId="41" fontId="162" fillId="2" borderId="1" xfId="0" applyNumberFormat="1" applyFont="1" applyFill="1" applyBorder="1" applyAlignment="1" applyProtection="1">
      <alignment horizontal="left" vertical="center" wrapText="1"/>
    </xf>
    <xf numFmtId="171" fontId="162" fillId="2" borderId="1" xfId="0" applyNumberFormat="1" applyFont="1" applyFill="1" applyBorder="1" applyAlignment="1" applyProtection="1">
      <alignment horizontal="right" vertical="center" wrapText="1"/>
    </xf>
    <xf numFmtId="167" fontId="162" fillId="2" borderId="0" xfId="30" applyNumberFormat="1" applyFont="1" applyFill="1" applyBorder="1" applyAlignment="1" applyProtection="1">
      <alignment horizontal="right" wrapText="1"/>
    </xf>
    <xf numFmtId="170" fontId="162" fillId="2" borderId="0" xfId="1" applyNumberFormat="1" applyFont="1" applyFill="1" applyAlignment="1" applyProtection="1">
      <alignment horizontal="right"/>
    </xf>
    <xf numFmtId="170" fontId="162" fillId="2" borderId="2" xfId="1" applyNumberFormat="1" applyFont="1" applyFill="1" applyBorder="1" applyAlignment="1" applyProtection="1">
      <alignment horizontal="right"/>
    </xf>
    <xf numFmtId="49" fontId="16" fillId="2" borderId="1" xfId="19" applyNumberFormat="1" applyFont="1" applyFill="1" applyBorder="1" applyAlignment="1" applyProtection="1">
      <alignment horizontal="center"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6" fillId="2" borderId="6" xfId="19" applyNumberFormat="1" applyFont="1" applyFill="1" applyBorder="1" applyAlignment="1" applyProtection="1">
      <alignment horizontal="center" vertical="center" wrapText="1"/>
    </xf>
    <xf numFmtId="10" fontId="16" fillId="2" borderId="1" xfId="48" applyNumberFormat="1" applyFont="1" applyFill="1" applyBorder="1" applyAlignment="1" applyProtection="1">
      <alignment horizontal="right" vertical="center" wrapText="1"/>
    </xf>
    <xf numFmtId="10" fontId="16" fillId="2" borderId="1" xfId="237" applyNumberFormat="1" applyFont="1" applyFill="1" applyBorder="1" applyAlignment="1" applyProtection="1">
      <alignment horizontal="right" vertical="center" wrapText="1"/>
      <protection locked="0"/>
    </xf>
    <xf numFmtId="10" fontId="17" fillId="2" borderId="1" xfId="237" applyNumberFormat="1" applyFont="1" applyFill="1" applyBorder="1" applyAlignment="1" applyProtection="1">
      <alignment horizontal="right" vertical="center" wrapText="1"/>
      <protection locked="0"/>
    </xf>
    <xf numFmtId="10" fontId="16" fillId="2" borderId="1" xfId="709"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6" fillId="2" borderId="1" xfId="19" applyNumberFormat="1" applyFont="1" applyFill="1" applyBorder="1" applyAlignment="1" applyProtection="1">
      <alignment horizontal="right" vertical="center" wrapText="1"/>
    </xf>
    <xf numFmtId="0" fontId="164" fillId="2" borderId="0" xfId="0" applyNumberFormat="1" applyFont="1" applyFill="1"/>
    <xf numFmtId="0" fontId="164" fillId="2" borderId="0" xfId="0" applyFont="1" applyFill="1"/>
    <xf numFmtId="0" fontId="166" fillId="2" borderId="0" xfId="0" applyFont="1" applyFill="1" applyAlignment="1">
      <alignment horizontal="left" vertical="center" wrapText="1"/>
    </xf>
    <xf numFmtId="49" fontId="166" fillId="2" borderId="1" xfId="0" applyNumberFormat="1" applyFont="1" applyFill="1" applyBorder="1" applyAlignment="1" applyProtection="1">
      <alignment horizontal="center" vertical="center" wrapText="1"/>
    </xf>
    <xf numFmtId="170" fontId="166" fillId="2" borderId="1" xfId="1" applyNumberFormat="1" applyFont="1" applyFill="1" applyBorder="1" applyAlignment="1" applyProtection="1">
      <alignment horizontal="center" vertical="center" wrapText="1"/>
      <protection locked="0"/>
    </xf>
    <xf numFmtId="0" fontId="162" fillId="2" borderId="0" xfId="0" applyNumberFormat="1" applyFont="1" applyFill="1"/>
    <xf numFmtId="0" fontId="162" fillId="2" borderId="0" xfId="0" applyFont="1" applyFill="1"/>
    <xf numFmtId="0" fontId="166" fillId="2" borderId="1" xfId="8" applyFont="1" applyFill="1" applyBorder="1" applyAlignment="1" applyProtection="1">
      <alignment horizontal="left" wrapText="1"/>
    </xf>
    <xf numFmtId="0" fontId="166" fillId="2" borderId="1" xfId="8" applyFont="1" applyFill="1" applyBorder="1" applyAlignment="1" applyProtection="1">
      <alignment horizontal="center" wrapText="1"/>
    </xf>
    <xf numFmtId="170" fontId="166" fillId="2" borderId="1" xfId="1" applyNumberFormat="1" applyFont="1" applyFill="1" applyBorder="1" applyAlignment="1" applyProtection="1">
      <alignment horizontal="left" wrapText="1"/>
      <protection locked="0"/>
    </xf>
    <xf numFmtId="167" fontId="162" fillId="2" borderId="1" xfId="1" applyNumberFormat="1" applyFont="1" applyFill="1" applyBorder="1" applyAlignment="1" applyProtection="1">
      <alignment horizontal="right" vertical="center"/>
    </xf>
    <xf numFmtId="170" fontId="166" fillId="2" borderId="1" xfId="1" applyNumberFormat="1" applyFont="1" applyFill="1" applyBorder="1" applyAlignment="1" applyProtection="1">
      <alignment horizontal="right" vertical="center" wrapText="1"/>
      <protection locked="0"/>
    </xf>
    <xf numFmtId="170" fontId="166" fillId="2" borderId="1" xfId="1" applyNumberFormat="1" applyFont="1" applyFill="1" applyBorder="1" applyAlignment="1" applyProtection="1">
      <alignment horizontal="left"/>
      <protection locked="0"/>
    </xf>
    <xf numFmtId="170" fontId="162" fillId="2" borderId="0" xfId="0" applyNumberFormat="1" applyFont="1" applyFill="1"/>
    <xf numFmtId="170" fontId="164" fillId="2" borderId="0" xfId="0" applyNumberFormat="1" applyFont="1" applyFill="1"/>
    <xf numFmtId="0" fontId="162" fillId="2" borderId="1" xfId="8" applyFont="1" applyFill="1" applyBorder="1" applyAlignment="1" applyProtection="1">
      <alignment horizontal="left" wrapText="1"/>
    </xf>
    <xf numFmtId="0" fontId="162" fillId="2" borderId="1" xfId="8" applyFont="1" applyFill="1" applyBorder="1" applyAlignment="1" applyProtection="1">
      <alignment horizontal="center" wrapText="1"/>
    </xf>
    <xf numFmtId="0" fontId="162" fillId="2" borderId="1" xfId="8" applyFont="1" applyFill="1" applyBorder="1" applyAlignment="1" applyProtection="1">
      <alignment horizontal="center" vertical="center" wrapText="1"/>
    </xf>
    <xf numFmtId="0" fontId="166" fillId="2" borderId="1" xfId="8" applyFont="1" applyFill="1" applyBorder="1" applyAlignment="1" applyProtection="1">
      <alignment horizontal="center" vertical="center" wrapText="1"/>
    </xf>
    <xf numFmtId="167" fontId="166" fillId="2" borderId="1" xfId="1" applyNumberFormat="1" applyFont="1" applyFill="1" applyBorder="1" applyAlignment="1" applyProtection="1">
      <alignment horizontal="right" vertical="center"/>
    </xf>
    <xf numFmtId="170" fontId="162" fillId="2" borderId="1" xfId="1" applyNumberFormat="1" applyFont="1" applyFill="1" applyBorder="1" applyAlignment="1" applyProtection="1">
      <alignment horizontal="left"/>
      <protection locked="0"/>
    </xf>
    <xf numFmtId="0" fontId="168" fillId="2" borderId="1" xfId="0" quotePrefix="1" applyFont="1" applyFill="1" applyBorder="1" applyAlignment="1">
      <alignment horizontal="center"/>
    </xf>
    <xf numFmtId="0" fontId="164" fillId="2" borderId="1" xfId="0" quotePrefix="1" applyFont="1" applyFill="1" applyBorder="1" applyAlignment="1">
      <alignment horizontal="center"/>
    </xf>
    <xf numFmtId="170" fontId="166" fillId="2" borderId="1" xfId="1" applyNumberFormat="1" applyFont="1" applyFill="1" applyBorder="1" applyAlignment="1">
      <alignment horizontal="right" vertical="center"/>
      <protection locked="0"/>
    </xf>
    <xf numFmtId="167" fontId="162" fillId="2" borderId="1" xfId="8" applyNumberFormat="1" applyFont="1" applyFill="1" applyBorder="1" applyAlignment="1" applyProtection="1">
      <alignment horizontal="right" vertical="center" wrapText="1"/>
    </xf>
    <xf numFmtId="169" fontId="166" fillId="2" borderId="1" xfId="1" applyFont="1" applyFill="1" applyBorder="1" applyAlignment="1">
      <alignment horizontal="right" vertical="center"/>
      <protection locked="0"/>
    </xf>
    <xf numFmtId="169" fontId="162" fillId="2" borderId="1" xfId="1" applyFont="1" applyFill="1" applyBorder="1" applyAlignment="1">
      <alignment horizontal="right" vertical="center"/>
      <protection locked="0"/>
    </xf>
    <xf numFmtId="169" fontId="162" fillId="2" borderId="1" xfId="1" applyFont="1" applyFill="1" applyBorder="1" applyAlignment="1">
      <alignment horizontal="right" vertical="center" wrapText="1"/>
      <protection locked="0"/>
    </xf>
    <xf numFmtId="49" fontId="166" fillId="2" borderId="1" xfId="0" applyNumberFormat="1" applyFont="1" applyFill="1" applyBorder="1" applyAlignment="1" applyProtection="1">
      <alignment horizontal="left" wrapText="1"/>
    </xf>
    <xf numFmtId="49" fontId="166" fillId="2" borderId="1" xfId="0" applyNumberFormat="1" applyFont="1" applyFill="1" applyBorder="1" applyAlignment="1" applyProtection="1">
      <alignment horizontal="center" wrapText="1"/>
    </xf>
    <xf numFmtId="49" fontId="166" fillId="2" borderId="1" xfId="0" applyNumberFormat="1" applyFont="1" applyFill="1" applyBorder="1" applyAlignment="1" applyProtection="1">
      <alignment wrapText="1"/>
    </xf>
    <xf numFmtId="0" fontId="162" fillId="2" borderId="0" xfId="0" applyFont="1" applyFill="1" applyAlignment="1">
      <alignment horizontal="left"/>
    </xf>
    <xf numFmtId="0" fontId="162" fillId="2" borderId="0" xfId="0" applyFont="1" applyFill="1" applyAlignment="1">
      <alignment horizontal="center" vertical="center"/>
    </xf>
    <xf numFmtId="0" fontId="162" fillId="2" borderId="0" xfId="0" applyFont="1" applyFill="1" applyAlignment="1">
      <alignment horizontal="right"/>
    </xf>
    <xf numFmtId="0" fontId="166" fillId="2" borderId="0" xfId="0" applyFont="1" applyFill="1" applyBorder="1"/>
    <xf numFmtId="0" fontId="162" fillId="2" borderId="0" xfId="0" applyFont="1" applyFill="1" applyBorder="1"/>
    <xf numFmtId="0" fontId="165" fillId="2" borderId="0" xfId="0" applyFont="1" applyFill="1" applyBorder="1"/>
    <xf numFmtId="0" fontId="162" fillId="2" borderId="2" xfId="0" applyFont="1" applyFill="1" applyBorder="1"/>
    <xf numFmtId="170" fontId="166" fillId="2" borderId="0" xfId="1" applyNumberFormat="1" applyFont="1" applyFill="1" applyBorder="1" applyAlignment="1" applyProtection="1">
      <alignment horizontal="left"/>
      <protection locked="0"/>
    </xf>
    <xf numFmtId="0" fontId="162" fillId="2" borderId="0" xfId="0" applyFont="1" applyFill="1" applyAlignment="1">
      <alignment vertical="center"/>
    </xf>
    <xf numFmtId="170" fontId="162" fillId="2" borderId="0" xfId="2" applyNumberFormat="1" applyFont="1" applyFill="1" applyAlignment="1">
      <alignment vertical="center"/>
    </xf>
    <xf numFmtId="0" fontId="162" fillId="2" borderId="0" xfId="0" applyFont="1" applyFill="1" applyBorder="1" applyAlignment="1">
      <alignment vertical="center"/>
    </xf>
    <xf numFmtId="0" fontId="166" fillId="2" borderId="0" xfId="0" applyFont="1" applyFill="1" applyAlignment="1"/>
    <xf numFmtId="0" fontId="162" fillId="2" borderId="0" xfId="0" applyFont="1" applyFill="1" applyAlignment="1">
      <alignment vertical="top"/>
    </xf>
    <xf numFmtId="170" fontId="169" fillId="2" borderId="0" xfId="1" applyNumberFormat="1" applyFont="1" applyFill="1">
      <protection locked="0"/>
    </xf>
    <xf numFmtId="170" fontId="164" fillId="2" borderId="0" xfId="1" applyNumberFormat="1" applyFont="1" applyFill="1">
      <protection locked="0"/>
    </xf>
    <xf numFmtId="0" fontId="169" fillId="2" borderId="0" xfId="30" applyFont="1" applyFill="1"/>
    <xf numFmtId="0" fontId="166" fillId="2" borderId="0" xfId="30" applyFont="1" applyFill="1" applyAlignment="1">
      <alignment vertical="center"/>
    </xf>
    <xf numFmtId="0" fontId="166" fillId="2" borderId="1" xfId="19" applyFont="1" applyFill="1" applyBorder="1" applyAlignment="1" applyProtection="1">
      <alignment horizontal="center" vertical="center" wrapText="1"/>
    </xf>
    <xf numFmtId="0" fontId="166" fillId="2" borderId="1" xfId="0" applyFont="1" applyFill="1" applyBorder="1" applyAlignment="1">
      <alignment horizontal="center" vertical="center"/>
    </xf>
    <xf numFmtId="49" fontId="166" fillId="2" borderId="1" xfId="19" applyNumberFormat="1" applyFont="1" applyFill="1" applyBorder="1" applyAlignment="1" applyProtection="1">
      <alignment horizontal="left" vertical="center" wrapText="1"/>
    </xf>
    <xf numFmtId="170" fontId="170" fillId="2" borderId="0" xfId="1" applyNumberFormat="1" applyFont="1" applyFill="1" applyAlignment="1">
      <alignment vertical="center"/>
      <protection locked="0"/>
    </xf>
    <xf numFmtId="41" fontId="164" fillId="2" borderId="0" xfId="0" applyNumberFormat="1" applyFont="1" applyFill="1"/>
    <xf numFmtId="170" fontId="170" fillId="2" borderId="0" xfId="30" applyNumberFormat="1" applyFont="1" applyFill="1" applyAlignment="1">
      <alignment vertical="center"/>
    </xf>
    <xf numFmtId="0" fontId="170" fillId="2" borderId="0" xfId="30" applyFont="1" applyFill="1" applyAlignment="1">
      <alignment vertical="center"/>
    </xf>
    <xf numFmtId="0" fontId="162" fillId="2" borderId="1" xfId="0" applyFont="1" applyFill="1" applyBorder="1" applyAlignment="1">
      <alignment horizontal="center" vertical="center"/>
    </xf>
    <xf numFmtId="49" fontId="162" fillId="2" borderId="1" xfId="19" applyNumberFormat="1" applyFont="1" applyFill="1" applyBorder="1" applyAlignment="1" applyProtection="1">
      <alignment horizontal="left" vertical="center" wrapText="1"/>
    </xf>
    <xf numFmtId="173" fontId="162" fillId="2" borderId="1" xfId="0" applyNumberFormat="1" applyFont="1" applyFill="1" applyBorder="1" applyAlignment="1" applyProtection="1">
      <alignment horizontal="right" vertical="center" wrapText="1"/>
    </xf>
    <xf numFmtId="170" fontId="169" fillId="2" borderId="0" xfId="1" applyNumberFormat="1" applyFont="1" applyFill="1" applyAlignment="1">
      <alignment vertical="center"/>
      <protection locked="0"/>
    </xf>
    <xf numFmtId="0" fontId="169" fillId="2" borderId="0" xfId="30" applyFont="1" applyFill="1" applyAlignment="1">
      <alignment vertical="center"/>
    </xf>
    <xf numFmtId="49" fontId="165" fillId="2" borderId="1" xfId="19" applyNumberFormat="1" applyFont="1" applyFill="1" applyBorder="1" applyAlignment="1" applyProtection="1">
      <alignment horizontal="left" vertical="center" wrapText="1"/>
    </xf>
    <xf numFmtId="11" fontId="162" fillId="2" borderId="1" xfId="19" applyNumberFormat="1" applyFont="1" applyFill="1" applyBorder="1" applyAlignment="1" applyProtection="1">
      <alignment horizontal="left" vertical="center" wrapText="1"/>
    </xf>
    <xf numFmtId="167" fontId="162" fillId="2" borderId="1" xfId="0" applyNumberFormat="1" applyFont="1" applyFill="1" applyBorder="1" applyAlignment="1" applyProtection="1">
      <alignment horizontal="right" vertical="center" wrapText="1"/>
    </xf>
    <xf numFmtId="167" fontId="166" fillId="2" borderId="1" xfId="0" applyNumberFormat="1" applyFont="1" applyFill="1" applyBorder="1" applyAlignment="1" applyProtection="1">
      <alignment horizontal="right" vertical="center" wrapText="1"/>
    </xf>
    <xf numFmtId="170" fontId="162" fillId="2" borderId="1" xfId="0" applyNumberFormat="1" applyFont="1" applyFill="1" applyBorder="1" applyAlignment="1" applyProtection="1">
      <alignment horizontal="right" vertical="center" wrapText="1"/>
    </xf>
    <xf numFmtId="170" fontId="169" fillId="2" borderId="0" xfId="30" applyNumberFormat="1" applyFont="1" applyFill="1" applyAlignment="1">
      <alignment vertical="center"/>
    </xf>
    <xf numFmtId="170" fontId="162" fillId="2" borderId="0" xfId="4" applyNumberFormat="1" applyFont="1" applyFill="1" applyBorder="1"/>
    <xf numFmtId="170" fontId="162" fillId="2" borderId="0" xfId="1" applyNumberFormat="1" applyFont="1" applyFill="1">
      <protection locked="0"/>
    </xf>
    <xf numFmtId="10" fontId="169" fillId="2" borderId="0" xfId="44" applyNumberFormat="1" applyFont="1" applyFill="1">
      <protection locked="0"/>
    </xf>
    <xf numFmtId="170" fontId="169" fillId="2" borderId="0" xfId="30" applyNumberFormat="1" applyFont="1" applyFill="1"/>
    <xf numFmtId="170" fontId="169" fillId="2" borderId="0" xfId="44" applyNumberFormat="1" applyFont="1" applyFill="1">
      <protection locked="0"/>
    </xf>
    <xf numFmtId="0" fontId="166" fillId="2" borderId="1" xfId="0" applyFont="1" applyFill="1" applyBorder="1" applyAlignment="1" applyProtection="1">
      <alignment horizontal="center" vertical="center" wrapText="1"/>
    </xf>
    <xf numFmtId="0" fontId="166" fillId="2" borderId="1" xfId="0" applyNumberFormat="1" applyFont="1" applyFill="1" applyBorder="1" applyAlignment="1" applyProtection="1">
      <alignment horizontal="center" vertical="center" wrapText="1"/>
    </xf>
    <xf numFmtId="0" fontId="162" fillId="2" borderId="0" xfId="30" applyFont="1" applyFill="1" applyAlignment="1">
      <alignment vertical="center"/>
    </xf>
    <xf numFmtId="10" fontId="162" fillId="2" borderId="0" xfId="44" applyNumberFormat="1" applyFont="1" applyFill="1" applyAlignment="1">
      <alignment vertical="center"/>
      <protection locked="0"/>
    </xf>
    <xf numFmtId="170" fontId="162" fillId="2" borderId="0" xfId="1" applyNumberFormat="1" applyFont="1" applyFill="1" applyAlignment="1">
      <alignment vertical="center"/>
      <protection locked="0"/>
    </xf>
    <xf numFmtId="0" fontId="162" fillId="2" borderId="1" xfId="0" applyFont="1" applyFill="1" applyBorder="1" applyAlignment="1">
      <alignment horizontal="center"/>
    </xf>
    <xf numFmtId="49" fontId="162" fillId="2" borderId="1" xfId="0" applyNumberFormat="1" applyFont="1" applyFill="1" applyBorder="1" applyAlignment="1" applyProtection="1">
      <alignment horizontal="left" vertical="center" wrapText="1"/>
    </xf>
    <xf numFmtId="0" fontId="162" fillId="2" borderId="1" xfId="0" applyNumberFormat="1" applyFont="1" applyFill="1" applyBorder="1" applyAlignment="1" applyProtection="1">
      <alignment horizontal="left" vertical="center" wrapText="1"/>
    </xf>
    <xf numFmtId="0" fontId="169" fillId="2" borderId="0" xfId="0" applyFont="1" applyFill="1"/>
    <xf numFmtId="10" fontId="162" fillId="2" borderId="1" xfId="1" applyNumberFormat="1" applyFont="1" applyFill="1" applyBorder="1" applyAlignment="1" applyProtection="1">
      <alignment horizontal="right" vertical="center" wrapText="1"/>
    </xf>
    <xf numFmtId="10" fontId="162" fillId="2" borderId="1" xfId="1" applyNumberFormat="1" applyFont="1" applyFill="1" applyBorder="1" applyAlignment="1" applyProtection="1">
      <alignment vertical="center" wrapText="1"/>
    </xf>
    <xf numFmtId="41" fontId="169" fillId="2" borderId="0" xfId="0" applyNumberFormat="1" applyFont="1" applyFill="1"/>
    <xf numFmtId="2" fontId="169" fillId="2" borderId="0" xfId="1" applyNumberFormat="1" applyFont="1" applyFill="1" applyProtection="1"/>
    <xf numFmtId="172" fontId="169" fillId="2" borderId="0" xfId="1" applyNumberFormat="1" applyFont="1" applyFill="1" applyProtection="1"/>
    <xf numFmtId="11" fontId="162" fillId="2" borderId="1" xfId="0" applyNumberFormat="1" applyFont="1" applyFill="1" applyBorder="1" applyAlignment="1" applyProtection="1">
      <alignment horizontal="left" vertical="center" wrapText="1"/>
    </xf>
    <xf numFmtId="225" fontId="171" fillId="2" borderId="39" xfId="965" applyNumberFormat="1" applyFont="1" applyFill="1" applyBorder="1" applyAlignment="1">
      <alignment horizontal="center" vertical="top"/>
    </xf>
    <xf numFmtId="226" fontId="171" fillId="2" borderId="41" xfId="980" applyNumberFormat="1" applyFont="1" applyFill="1" applyBorder="1" applyAlignment="1">
      <alignment vertical="top"/>
    </xf>
    <xf numFmtId="0" fontId="169" fillId="2" borderId="1" xfId="0" applyFont="1" applyFill="1" applyBorder="1"/>
    <xf numFmtId="174" fontId="169" fillId="2" borderId="1" xfId="1" applyNumberFormat="1" applyFont="1" applyFill="1" applyBorder="1">
      <protection locked="0"/>
    </xf>
    <xf numFmtId="1" fontId="164" fillId="2" borderId="0" xfId="0" applyNumberFormat="1" applyFont="1" applyFill="1"/>
    <xf numFmtId="170" fontId="164" fillId="61" borderId="0" xfId="1" applyNumberFormat="1" applyFont="1" applyFill="1">
      <protection locked="0"/>
    </xf>
    <xf numFmtId="14" fontId="164" fillId="2" borderId="0" xfId="1" applyNumberFormat="1" applyFont="1" applyFill="1">
      <protection locked="0"/>
    </xf>
    <xf numFmtId="169" fontId="164" fillId="2" borderId="0" xfId="1" applyFont="1" applyFill="1">
      <protection locked="0"/>
    </xf>
    <xf numFmtId="169" fontId="169" fillId="2" borderId="0" xfId="1" applyFont="1" applyFill="1">
      <protection locked="0"/>
    </xf>
    <xf numFmtId="10" fontId="169" fillId="2" borderId="0" xfId="0" applyNumberFormat="1" applyFont="1" applyFill="1"/>
    <xf numFmtId="170" fontId="169" fillId="2" borderId="0" xfId="0" applyNumberFormat="1" applyFont="1" applyFill="1"/>
    <xf numFmtId="10" fontId="169" fillId="2" borderId="0" xfId="1" applyNumberFormat="1" applyFont="1" applyFill="1" applyProtection="1"/>
    <xf numFmtId="170" fontId="162" fillId="2" borderId="1" xfId="1" applyNumberFormat="1" applyFont="1" applyFill="1" applyBorder="1" applyAlignment="1" applyProtection="1">
      <alignment vertical="center" wrapText="1"/>
    </xf>
    <xf numFmtId="170" fontId="162" fillId="2" borderId="1" xfId="1" applyNumberFormat="1" applyFont="1" applyFill="1" applyBorder="1" applyAlignment="1">
      <alignment vertical="center" wrapText="1"/>
      <protection locked="0"/>
    </xf>
    <xf numFmtId="169" fontId="162" fillId="2" borderId="1" xfId="1" applyFont="1" applyFill="1" applyBorder="1" applyAlignment="1" applyProtection="1">
      <alignment horizontal="right" vertical="center" wrapText="1"/>
    </xf>
    <xf numFmtId="43" fontId="162" fillId="2" borderId="1" xfId="1" applyNumberFormat="1" applyFont="1" applyFill="1" applyBorder="1" applyAlignment="1" applyProtection="1">
      <alignment vertical="center" wrapText="1"/>
    </xf>
    <xf numFmtId="169" fontId="162" fillId="2" borderId="1" xfId="1" applyNumberFormat="1" applyFont="1" applyFill="1" applyBorder="1" applyAlignment="1" applyProtection="1">
      <alignment vertical="center" wrapText="1"/>
    </xf>
    <xf numFmtId="43" fontId="169" fillId="2" borderId="0" xfId="0" applyNumberFormat="1" applyFont="1" applyFill="1"/>
    <xf numFmtId="170" fontId="162" fillId="2" borderId="1" xfId="1" applyNumberFormat="1" applyFont="1" applyFill="1" applyBorder="1" applyAlignment="1" applyProtection="1">
      <alignment horizontal="right" vertical="center" wrapText="1"/>
    </xf>
    <xf numFmtId="169" fontId="169" fillId="2" borderId="0" xfId="0" applyNumberFormat="1" applyFont="1" applyFill="1"/>
    <xf numFmtId="226" fontId="171" fillId="2" borderId="39" xfId="980" applyNumberFormat="1" applyFont="1" applyFill="1" applyBorder="1" applyAlignment="1">
      <alignment vertical="top"/>
    </xf>
    <xf numFmtId="14" fontId="169" fillId="2" borderId="0" xfId="0" applyNumberFormat="1" applyFont="1" applyFill="1"/>
    <xf numFmtId="225" fontId="171" fillId="2" borderId="39" xfId="949" applyNumberFormat="1" applyFont="1" applyFill="1" applyBorder="1" applyAlignment="1">
      <alignment horizontal="center" vertical="top"/>
    </xf>
    <xf numFmtId="226" fontId="171" fillId="2" borderId="39" xfId="948" applyNumberFormat="1" applyFont="1" applyFill="1" applyBorder="1" applyAlignment="1">
      <alignment vertical="top"/>
    </xf>
    <xf numFmtId="169" fontId="162" fillId="2" borderId="1" xfId="1" applyNumberFormat="1" applyFont="1" applyFill="1" applyBorder="1" applyAlignment="1" applyProtection="1">
      <alignment horizontal="right" vertical="center" wrapText="1"/>
    </xf>
    <xf numFmtId="14" fontId="169" fillId="2" borderId="0" xfId="1" applyNumberFormat="1" applyFont="1" applyFill="1">
      <protection locked="0"/>
    </xf>
    <xf numFmtId="174" fontId="169" fillId="2" borderId="0" xfId="1" applyNumberFormat="1" applyFont="1" applyFill="1">
      <protection locked="0"/>
    </xf>
    <xf numFmtId="0" fontId="162" fillId="2" borderId="0" xfId="30" applyFont="1" applyFill="1"/>
    <xf numFmtId="0" fontId="162" fillId="2" borderId="0" xfId="30" applyFont="1" applyFill="1" applyAlignment="1"/>
    <xf numFmtId="225" fontId="171" fillId="2" borderId="39" xfId="934" applyNumberFormat="1" applyFont="1" applyFill="1" applyBorder="1" applyAlignment="1">
      <alignment horizontal="center" vertical="top"/>
    </xf>
    <xf numFmtId="225" fontId="171" fillId="2" borderId="40" xfId="905" applyNumberFormat="1" applyFont="1" applyFill="1" applyBorder="1" applyAlignment="1">
      <alignment horizontal="center" vertical="top"/>
    </xf>
    <xf numFmtId="226" fontId="171" fillId="2" borderId="1" xfId="904" applyNumberFormat="1" applyFont="1" applyFill="1" applyBorder="1" applyAlignment="1">
      <alignment vertical="top"/>
    </xf>
    <xf numFmtId="0" fontId="166" fillId="2" borderId="0" xfId="0" applyFont="1" applyFill="1"/>
    <xf numFmtId="170" fontId="162" fillId="2" borderId="0" xfId="1" applyNumberFormat="1" applyFont="1" applyFill="1" applyProtection="1">
      <protection locked="0"/>
    </xf>
    <xf numFmtId="170" fontId="166" fillId="2" borderId="0" xfId="1" applyNumberFormat="1" applyFont="1" applyFill="1" applyProtection="1">
      <protection locked="0"/>
    </xf>
    <xf numFmtId="10" fontId="162" fillId="2" borderId="0" xfId="44" applyNumberFormat="1" applyFont="1" applyFill="1">
      <protection locked="0"/>
    </xf>
    <xf numFmtId="0" fontId="165" fillId="2" borderId="0" xfId="0" applyFont="1" applyFill="1"/>
    <xf numFmtId="170" fontId="165" fillId="2" borderId="0" xfId="1" applyNumberFormat="1" applyFont="1" applyFill="1" applyProtection="1">
      <protection locked="0"/>
    </xf>
    <xf numFmtId="174" fontId="162" fillId="2" borderId="0" xfId="30" applyNumberFormat="1" applyFont="1" applyFill="1"/>
    <xf numFmtId="10" fontId="166" fillId="2" borderId="0" xfId="44" applyNumberFormat="1" applyFont="1" applyFill="1">
      <protection locked="0"/>
    </xf>
    <xf numFmtId="170" fontId="166" fillId="2" borderId="0" xfId="1" applyNumberFormat="1" applyFont="1" applyFill="1">
      <protection locked="0"/>
    </xf>
    <xf numFmtId="170" fontId="162" fillId="2" borderId="0" xfId="30" applyNumberFormat="1" applyFont="1" applyFill="1"/>
    <xf numFmtId="0" fontId="17" fillId="0" borderId="0" xfId="0" applyFont="1" applyFill="1" applyAlignment="1">
      <alignment horizontal="left" vertical="center" wrapText="1"/>
    </xf>
    <xf numFmtId="14" fontId="162"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62" fillId="2" borderId="0" xfId="0" applyFont="1" applyFill="1" applyAlignment="1">
      <alignment horizontal="left" vertical="center" wrapText="1"/>
    </xf>
    <xf numFmtId="0" fontId="162" fillId="2" borderId="0" xfId="0" applyFont="1" applyFill="1" applyBorder="1" applyAlignment="1">
      <alignment horizontal="center" vertical="center"/>
    </xf>
    <xf numFmtId="0" fontId="166" fillId="2" borderId="0" xfId="0" applyFont="1" applyFill="1" applyAlignment="1">
      <alignment horizontal="center"/>
    </xf>
    <xf numFmtId="0" fontId="166" fillId="2" borderId="0" xfId="0" applyFont="1" applyFill="1" applyAlignment="1">
      <alignment horizontal="right" vertical="center" wrapText="1"/>
    </xf>
    <xf numFmtId="0" fontId="162" fillId="2" borderId="0" xfId="0" applyFont="1" applyFill="1" applyAlignment="1">
      <alignment horizontal="right" vertical="center" wrapText="1"/>
    </xf>
    <xf numFmtId="0" fontId="166" fillId="2" borderId="0" xfId="0" applyFont="1" applyFill="1" applyAlignment="1">
      <alignment horizontal="center" vertical="center" wrapText="1"/>
    </xf>
    <xf numFmtId="0" fontId="165" fillId="2" borderId="0" xfId="0" applyFont="1" applyFill="1" applyAlignment="1">
      <alignment horizontal="center" vertical="center"/>
    </xf>
    <xf numFmtId="0" fontId="166" fillId="2" borderId="0" xfId="0" applyFont="1" applyFill="1" applyAlignment="1">
      <alignment horizontal="left" vertical="center" wrapText="1"/>
    </xf>
    <xf numFmtId="0" fontId="162" fillId="2" borderId="0" xfId="0" applyFont="1" applyFill="1" applyAlignment="1">
      <alignment horizontal="center" vertical="top"/>
    </xf>
    <xf numFmtId="0" fontId="162" fillId="2" borderId="0" xfId="43" applyFont="1" applyFill="1" applyAlignment="1">
      <alignment horizontal="center" vertical="center"/>
    </xf>
    <xf numFmtId="170" fontId="16" fillId="2" borderId="0" xfId="1" applyNumberFormat="1" applyFont="1" applyFill="1" applyAlignment="1" applyProtection="1">
      <alignment horizontal="center"/>
      <protection locked="0"/>
    </xf>
    <xf numFmtId="170" fontId="15" fillId="2" borderId="0" xfId="1" applyNumberFormat="1" applyFont="1" applyFill="1" applyAlignment="1" applyProtection="1">
      <alignment horizontal="center"/>
      <protection locked="0"/>
    </xf>
    <xf numFmtId="0" fontId="15" fillId="2" borderId="0" xfId="0" applyFont="1" applyFill="1" applyAlignment="1">
      <alignment horizontal="center" vertical="center"/>
    </xf>
    <xf numFmtId="0" fontId="15" fillId="2" borderId="0" xfId="0" applyFont="1" applyFill="1" applyAlignment="1">
      <alignment horizontal="right" vertical="center" wrapText="1"/>
    </xf>
    <xf numFmtId="0" fontId="16" fillId="2" borderId="0" xfId="19" applyFont="1" applyFill="1" applyAlignment="1">
      <alignment horizontal="right" vertical="center" wrapText="1"/>
    </xf>
    <xf numFmtId="0" fontId="15" fillId="2" borderId="0" xfId="19" applyFont="1" applyFill="1" applyAlignment="1">
      <alignment horizontal="right"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6" fillId="2" borderId="0" xfId="19" applyFont="1" applyFill="1" applyAlignment="1">
      <alignment horizontal="left" vertical="center" wrapText="1"/>
    </xf>
    <xf numFmtId="49" fontId="16" fillId="2" borderId="1" xfId="19" applyNumberFormat="1" applyFont="1" applyFill="1" applyBorder="1" applyAlignment="1" applyProtection="1">
      <alignment horizontal="center" vertical="center" wrapText="1"/>
    </xf>
    <xf numFmtId="0" fontId="17" fillId="2" borderId="5" xfId="8"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13" fillId="0" borderId="6" xfId="0" applyFont="1" applyBorder="1"/>
    <xf numFmtId="0" fontId="17" fillId="2" borderId="0" xfId="19" applyFont="1" applyFill="1" applyAlignment="1">
      <alignment horizontal="left" vertical="center" wrapText="1"/>
    </xf>
    <xf numFmtId="0" fontId="165" fillId="2" borderId="0" xfId="0" applyFont="1" applyFill="1" applyAlignment="1">
      <alignment horizontal="right" vertical="center" wrapText="1"/>
    </xf>
    <xf numFmtId="0" fontId="162" fillId="2" borderId="5" xfId="0" applyFont="1" applyFill="1" applyBorder="1" applyAlignment="1">
      <alignment horizontal="center" vertical="center"/>
    </xf>
    <xf numFmtId="0" fontId="162" fillId="2" borderId="30" xfId="0" applyFont="1" applyFill="1" applyBorder="1" applyAlignment="1">
      <alignment horizontal="center" vertical="center"/>
    </xf>
    <xf numFmtId="0" fontId="162" fillId="2" borderId="6" xfId="0" applyFont="1" applyFill="1" applyBorder="1" applyAlignment="1">
      <alignment horizontal="center" vertical="center"/>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21" fillId="2" borderId="0" xfId="0" applyFont="1" applyFill="1" applyAlignment="1">
      <alignment horizontal="right" vertical="center" wrapText="1"/>
    </xf>
    <xf numFmtId="0" fontId="24" fillId="2" borderId="0" xfId="0" applyFont="1" applyFill="1" applyAlignment="1">
      <alignment horizontal="right" vertical="center" wrapText="1"/>
    </xf>
    <xf numFmtId="0" fontId="14" fillId="2" borderId="0" xfId="0" applyFont="1" applyFill="1" applyAlignment="1">
      <alignment horizontal="center" vertical="center" wrapText="1"/>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6" fillId="2" borderId="0" xfId="48" applyFont="1" applyFill="1" applyAlignment="1">
      <alignment horizontal="left" vertical="center" wrapText="1"/>
    </xf>
    <xf numFmtId="0" fontId="17" fillId="2" borderId="0" xfId="48" applyFont="1" applyFill="1" applyAlignment="1">
      <alignment horizontal="left" vertical="center" wrapText="1"/>
    </xf>
    <xf numFmtId="0" fontId="150"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0" fontId="17" fillId="2" borderId="0" xfId="48" applyFont="1" applyFill="1" applyAlignment="1">
      <alignment vertical="center" wrapText="1"/>
    </xf>
    <xf numFmtId="3" fontId="16" fillId="2" borderId="0" xfId="49" applyNumberFormat="1" applyFont="1" applyFill="1" applyAlignment="1">
      <alignment horizontal="left" vertical="center" wrapText="1"/>
    </xf>
    <xf numFmtId="3" fontId="17"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70" fontId="16" fillId="2" borderId="3" xfId="237" applyNumberFormat="1" applyFont="1" applyFill="1" applyBorder="1" applyAlignment="1" applyProtection="1">
      <alignment horizontal="center" vertical="center" wrapText="1"/>
    </xf>
    <xf numFmtId="170" fontId="16" fillId="2" borderId="4" xfId="237" applyNumberFormat="1" applyFont="1" applyFill="1" applyBorder="1" applyAlignment="1" applyProtection="1">
      <alignment horizontal="center" vertical="center" wrapText="1"/>
    </xf>
    <xf numFmtId="0" fontId="16" fillId="2" borderId="0" xfId="48" applyFont="1" applyFill="1" applyAlignment="1">
      <alignment horizontal="right"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70" fontId="16" fillId="2" borderId="5" xfId="237" applyNumberFormat="1" applyFont="1" applyFill="1" applyBorder="1" applyAlignment="1" applyProtection="1">
      <alignment horizontal="center" vertical="center" wrapText="1"/>
    </xf>
    <xf numFmtId="170"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B22" sqref="B22"/>
    </sheetView>
  </sheetViews>
  <sheetFormatPr defaultColWidth="9.140625" defaultRowHeight="12.75"/>
  <cols>
    <col min="1" max="1" width="9.140625" style="24"/>
    <col min="2" max="2" width="41" style="24" customWidth="1"/>
    <col min="3" max="3" width="42" style="24" customWidth="1"/>
    <col min="4" max="16384" width="9.140625" style="24"/>
  </cols>
  <sheetData>
    <row r="1" spans="1:3">
      <c r="A1" s="192" t="s">
        <v>444</v>
      </c>
      <c r="B1" s="192" t="s">
        <v>445</v>
      </c>
      <c r="C1" s="192" t="s">
        <v>446</v>
      </c>
    </row>
    <row r="2" spans="1:3">
      <c r="A2" s="192"/>
      <c r="B2" s="193">
        <f>BCthunhap!D46-BCKetQuaHoatDong_06028!D44</f>
        <v>0</v>
      </c>
      <c r="C2" s="193">
        <f>BCtinhhinhtaichinh!D33-BCTaiSan_06027!D30</f>
        <v>0</v>
      </c>
    </row>
    <row r="3" spans="1:3">
      <c r="A3" s="192"/>
      <c r="B3" s="193">
        <f>BCthunhap!D45-BCKetQuaHoatDong_06028!D43-BCKetQuaHoatDong_06028!D41</f>
        <v>0</v>
      </c>
      <c r="C3" s="193">
        <f>BCTaiSan_06027!D54-BCtinhhinhtaichinh!D45</f>
        <v>0</v>
      </c>
    </row>
    <row r="4" spans="1:3">
      <c r="A4" s="192"/>
      <c r="B4" s="193">
        <f>BCtinhhinhtaichinh!D51-BCtinhhinhtaichinh!E51-BCthunhap!D48</f>
        <v>0</v>
      </c>
      <c r="C4" s="193">
        <f>BCtinhhinhtaichinh!D52-BCTaiSan_06027!D57</f>
        <v>0</v>
      </c>
    </row>
    <row r="5" spans="1:3">
      <c r="A5" s="192"/>
      <c r="B5" s="193">
        <f>BCthunhap!D48-BCKetQuaHoatDong_06028!D45</f>
        <v>0</v>
      </c>
      <c r="C5" s="193">
        <f>BCtinhhinhtaichinh!D47-Khac_06030!D34</f>
        <v>0</v>
      </c>
    </row>
    <row r="6" spans="1:3">
      <c r="A6" s="192"/>
      <c r="B6" s="193"/>
      <c r="C6" s="193">
        <f>BCtinhhinhtaichinh!D33-BCDanhMucDauTu_06029!F63</f>
        <v>0</v>
      </c>
    </row>
    <row r="7" spans="1:3">
      <c r="A7" s="192"/>
      <c r="B7" s="193"/>
      <c r="C7" s="193">
        <f>BCtinhhinhtaichinh!D33-BCDanhMucDauTu_06029!F63</f>
        <v>0</v>
      </c>
    </row>
    <row r="10" spans="1:3">
      <c r="B10" s="7" t="s">
        <v>645</v>
      </c>
    </row>
    <row r="11" spans="1:3">
      <c r="B11" s="8"/>
    </row>
    <row r="12" spans="1:3">
      <c r="B12" s="9" t="s">
        <v>646</v>
      </c>
    </row>
    <row r="13" spans="1:3" ht="15">
      <c r="B13" s="194"/>
    </row>
    <row r="14" spans="1:3" ht="21">
      <c r="B14" s="197" t="s">
        <v>647</v>
      </c>
    </row>
    <row r="15" spans="1:3" ht="15">
      <c r="B15" s="194"/>
    </row>
    <row r="16" spans="1:3" ht="21">
      <c r="B16" s="195" t="s">
        <v>648</v>
      </c>
      <c r="C16" s="195" t="s">
        <v>642</v>
      </c>
    </row>
    <row r="21" spans="2:3" ht="25.5">
      <c r="B21" s="196" t="s">
        <v>649</v>
      </c>
      <c r="C21" s="196" t="s">
        <v>643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F30" sqref="F30"/>
    </sheetView>
  </sheetViews>
  <sheetFormatPr defaultColWidth="9.140625" defaultRowHeight="15"/>
  <cols>
    <col min="1" max="1" width="4.85546875" style="30" customWidth="1"/>
    <col min="2" max="2" width="47.140625" style="31" customWidth="1"/>
    <col min="3" max="3" width="9.140625" style="31"/>
    <col min="4" max="4" width="14.5703125" style="31" customWidth="1"/>
    <col min="5" max="5" width="14" style="31" customWidth="1"/>
    <col min="6" max="6" width="9.140625" style="31"/>
    <col min="7" max="7" width="18.28515625" style="31" customWidth="1"/>
    <col min="8" max="10" width="19" style="31" customWidth="1"/>
    <col min="11" max="11" width="26.85546875" style="31" customWidth="1"/>
    <col min="12" max="16384" width="9.140625" style="31"/>
  </cols>
  <sheetData>
    <row r="1" spans="1:11" ht="27.75" customHeight="1">
      <c r="A1" s="543" t="s">
        <v>526</v>
      </c>
      <c r="B1" s="543"/>
      <c r="C1" s="543"/>
      <c r="D1" s="543"/>
      <c r="E1" s="543"/>
      <c r="F1" s="543"/>
      <c r="G1" s="543"/>
      <c r="H1" s="543"/>
      <c r="I1" s="543"/>
      <c r="J1" s="543"/>
      <c r="K1" s="543"/>
    </row>
    <row r="2" spans="1:11" ht="28.5" customHeight="1">
      <c r="A2" s="544" t="s">
        <v>556</v>
      </c>
      <c r="B2" s="544"/>
      <c r="C2" s="544"/>
      <c r="D2" s="544"/>
      <c r="E2" s="544"/>
      <c r="F2" s="544"/>
      <c r="G2" s="544"/>
      <c r="H2" s="544"/>
      <c r="I2" s="544"/>
      <c r="J2" s="544"/>
      <c r="K2" s="544"/>
    </row>
    <row r="3" spans="1:11" ht="15" customHeight="1">
      <c r="A3" s="545" t="s">
        <v>236</v>
      </c>
      <c r="B3" s="545"/>
      <c r="C3" s="545"/>
      <c r="D3" s="545"/>
      <c r="E3" s="545"/>
      <c r="F3" s="545"/>
      <c r="G3" s="545"/>
      <c r="H3" s="545"/>
      <c r="I3" s="545"/>
      <c r="J3" s="545"/>
      <c r="K3" s="545"/>
    </row>
    <row r="4" spans="1:11">
      <c r="A4" s="545"/>
      <c r="B4" s="545"/>
      <c r="C4" s="545"/>
      <c r="D4" s="545"/>
      <c r="E4" s="545"/>
      <c r="F4" s="545"/>
      <c r="G4" s="545"/>
      <c r="H4" s="545"/>
      <c r="I4" s="545"/>
      <c r="J4" s="545"/>
      <c r="K4" s="545"/>
    </row>
    <row r="5" spans="1:11">
      <c r="A5" s="521" t="str">
        <f>'ngay thang'!B12</f>
        <v>Tại ngày 31 tháng 08 năm 2024/As at 31 Aug 2024</v>
      </c>
      <c r="B5" s="521"/>
      <c r="C5" s="521"/>
      <c r="D5" s="521"/>
      <c r="E5" s="521"/>
      <c r="F5" s="521"/>
      <c r="G5" s="521"/>
      <c r="H5" s="521"/>
      <c r="I5" s="521"/>
      <c r="J5" s="521"/>
      <c r="K5" s="521"/>
    </row>
    <row r="6" spans="1:11">
      <c r="A6" s="16"/>
      <c r="B6" s="16"/>
      <c r="C6" s="16"/>
      <c r="D6" s="16"/>
      <c r="E6" s="16"/>
      <c r="F6" s="1"/>
    </row>
    <row r="7" spans="1:11" ht="27.75" customHeight="1">
      <c r="A7" s="500" t="s">
        <v>245</v>
      </c>
      <c r="B7" s="500"/>
      <c r="D7" s="500" t="s">
        <v>632</v>
      </c>
      <c r="E7" s="500"/>
      <c r="F7" s="500"/>
      <c r="G7" s="500"/>
      <c r="H7" s="500"/>
      <c r="I7" s="500"/>
      <c r="J7" s="500"/>
    </row>
    <row r="8" spans="1:11" ht="31.5" customHeight="1">
      <c r="A8" s="500" t="s">
        <v>243</v>
      </c>
      <c r="B8" s="500"/>
      <c r="D8" s="500" t="s">
        <v>457</v>
      </c>
      <c r="E8" s="500"/>
      <c r="F8" s="500"/>
      <c r="G8" s="500"/>
      <c r="H8" s="500"/>
      <c r="I8" s="500"/>
      <c r="J8" s="500"/>
    </row>
    <row r="9" spans="1:11" ht="31.5" customHeight="1">
      <c r="A9" s="499" t="s">
        <v>242</v>
      </c>
      <c r="B9" s="499"/>
      <c r="D9" s="499" t="s">
        <v>244</v>
      </c>
      <c r="E9" s="499"/>
      <c r="F9" s="499"/>
      <c r="G9" s="499"/>
      <c r="H9" s="499"/>
      <c r="I9" s="499"/>
      <c r="J9" s="499"/>
    </row>
    <row r="10" spans="1:11" ht="31.5" customHeight="1">
      <c r="A10" s="499" t="s">
        <v>246</v>
      </c>
      <c r="B10" s="499"/>
      <c r="D10" s="500" t="str">
        <f>'ngay thang'!B14</f>
        <v>Ngày 05 tháng 09 năm 2024
05 Sep 2024</v>
      </c>
      <c r="E10" s="499"/>
      <c r="F10" s="499"/>
      <c r="G10" s="499"/>
      <c r="H10" s="499"/>
      <c r="I10" s="499"/>
      <c r="J10" s="499"/>
    </row>
    <row r="12" spans="1:11" s="34" customFormat="1" ht="29.25" customHeight="1">
      <c r="A12" s="537" t="s">
        <v>207</v>
      </c>
      <c r="B12" s="537" t="s">
        <v>208</v>
      </c>
      <c r="C12" s="541" t="s">
        <v>199</v>
      </c>
      <c r="D12" s="537" t="s">
        <v>231</v>
      </c>
      <c r="E12" s="537" t="s">
        <v>209</v>
      </c>
      <c r="F12" s="537" t="s">
        <v>210</v>
      </c>
      <c r="G12" s="537" t="s">
        <v>211</v>
      </c>
      <c r="H12" s="539" t="s">
        <v>212</v>
      </c>
      <c r="I12" s="540"/>
      <c r="J12" s="539" t="s">
        <v>215</v>
      </c>
      <c r="K12" s="540"/>
    </row>
    <row r="13" spans="1:11" s="34" customFormat="1" ht="51">
      <c r="A13" s="538"/>
      <c r="B13" s="538"/>
      <c r="C13" s="542"/>
      <c r="D13" s="538"/>
      <c r="E13" s="538"/>
      <c r="F13" s="538"/>
      <c r="G13" s="538"/>
      <c r="H13" s="191" t="s">
        <v>213</v>
      </c>
      <c r="I13" s="191" t="s">
        <v>214</v>
      </c>
      <c r="J13" s="191" t="s">
        <v>216</v>
      </c>
      <c r="K13" s="191" t="s">
        <v>214</v>
      </c>
    </row>
    <row r="14" spans="1:11" s="34" customFormat="1" ht="25.5">
      <c r="A14" s="3" t="s">
        <v>72</v>
      </c>
      <c r="B14" s="4" t="s">
        <v>223</v>
      </c>
      <c r="C14" s="4" t="s">
        <v>73</v>
      </c>
      <c r="D14" s="183"/>
      <c r="E14" s="183"/>
      <c r="F14" s="184"/>
      <c r="G14" s="185"/>
      <c r="H14" s="4"/>
      <c r="I14" s="2"/>
      <c r="J14" s="5"/>
      <c r="K14" s="6"/>
    </row>
    <row r="15" spans="1:11" s="34" customFormat="1" ht="25.5">
      <c r="A15" s="3" t="s">
        <v>46</v>
      </c>
      <c r="B15" s="4" t="s">
        <v>224</v>
      </c>
      <c r="C15" s="4" t="s">
        <v>74</v>
      </c>
      <c r="D15" s="184"/>
      <c r="E15" s="184"/>
      <c r="F15" s="184"/>
      <c r="G15" s="185"/>
      <c r="H15" s="4"/>
      <c r="I15" s="2"/>
      <c r="J15" s="4"/>
      <c r="K15" s="2"/>
    </row>
    <row r="16" spans="1:11" s="34" customFormat="1" ht="25.5">
      <c r="A16" s="3" t="s">
        <v>75</v>
      </c>
      <c r="B16" s="4" t="s">
        <v>217</v>
      </c>
      <c r="C16" s="4" t="s">
        <v>76</v>
      </c>
      <c r="D16" s="184"/>
      <c r="E16" s="184"/>
      <c r="F16" s="184"/>
      <c r="G16" s="183"/>
      <c r="H16" s="4"/>
      <c r="I16" s="186"/>
      <c r="J16" s="4"/>
      <c r="K16" s="186"/>
    </row>
    <row r="17" spans="1:11" s="34" customFormat="1" ht="25.5">
      <c r="A17" s="3" t="s">
        <v>56</v>
      </c>
      <c r="B17" s="4" t="s">
        <v>218</v>
      </c>
      <c r="C17" s="4" t="s">
        <v>77</v>
      </c>
      <c r="D17" s="184"/>
      <c r="E17" s="184"/>
      <c r="F17" s="184"/>
      <c r="G17" s="185"/>
      <c r="H17" s="4"/>
      <c r="I17" s="2"/>
      <c r="J17" s="4"/>
      <c r="K17" s="2"/>
    </row>
    <row r="18" spans="1:11" s="34" customFormat="1" ht="25.5">
      <c r="A18" s="3" t="s">
        <v>78</v>
      </c>
      <c r="B18" s="4" t="s">
        <v>225</v>
      </c>
      <c r="C18" s="4" t="s">
        <v>79</v>
      </c>
      <c r="D18" s="184"/>
      <c r="E18" s="184"/>
      <c r="F18" s="184"/>
      <c r="G18" s="185"/>
      <c r="H18" s="4"/>
      <c r="I18" s="2"/>
      <c r="J18" s="4"/>
      <c r="K18" s="2"/>
    </row>
    <row r="19" spans="1:11" s="34" customFormat="1" ht="25.5">
      <c r="A19" s="3" t="s">
        <v>80</v>
      </c>
      <c r="B19" s="4" t="s">
        <v>219</v>
      </c>
      <c r="C19" s="4" t="s">
        <v>81</v>
      </c>
      <c r="D19" s="184"/>
      <c r="E19" s="184"/>
      <c r="F19" s="184"/>
      <c r="G19" s="185"/>
      <c r="H19" s="4"/>
      <c r="I19" s="2"/>
      <c r="J19" s="4"/>
      <c r="K19" s="2"/>
    </row>
    <row r="20" spans="1:11" s="34" customFormat="1" ht="25.5">
      <c r="A20" s="3" t="s">
        <v>46</v>
      </c>
      <c r="B20" s="4" t="s">
        <v>220</v>
      </c>
      <c r="C20" s="4" t="s">
        <v>82</v>
      </c>
      <c r="D20" s="184"/>
      <c r="E20" s="184"/>
      <c r="F20" s="184"/>
      <c r="G20" s="185"/>
      <c r="H20" s="4"/>
      <c r="I20" s="2"/>
      <c r="J20" s="4"/>
      <c r="K20" s="2"/>
    </row>
    <row r="21" spans="1:11" s="34" customFormat="1" ht="25.5">
      <c r="A21" s="3" t="s">
        <v>83</v>
      </c>
      <c r="B21" s="4" t="s">
        <v>221</v>
      </c>
      <c r="C21" s="4" t="s">
        <v>84</v>
      </c>
      <c r="D21" s="184"/>
      <c r="E21" s="184"/>
      <c r="F21" s="184"/>
      <c r="G21" s="185"/>
      <c r="H21" s="4"/>
      <c r="I21" s="2"/>
      <c r="J21" s="4"/>
      <c r="K21" s="2"/>
    </row>
    <row r="22" spans="1:11" s="34" customFormat="1" ht="25.5">
      <c r="A22" s="3" t="s">
        <v>56</v>
      </c>
      <c r="B22" s="4" t="s">
        <v>222</v>
      </c>
      <c r="C22" s="4" t="s">
        <v>85</v>
      </c>
      <c r="D22" s="184"/>
      <c r="E22" s="184"/>
      <c r="F22" s="184"/>
      <c r="G22" s="185"/>
      <c r="H22" s="4"/>
      <c r="I22" s="2"/>
      <c r="J22" s="4"/>
      <c r="K22" s="2"/>
    </row>
    <row r="23" spans="1:11" s="34" customFormat="1" ht="38.25">
      <c r="A23" s="3" t="s">
        <v>86</v>
      </c>
      <c r="B23" s="4" t="s">
        <v>226</v>
      </c>
      <c r="C23" s="4" t="s">
        <v>87</v>
      </c>
      <c r="D23" s="184"/>
      <c r="E23" s="184"/>
      <c r="F23" s="184"/>
      <c r="G23" s="185"/>
      <c r="H23" s="4"/>
      <c r="I23" s="2"/>
      <c r="J23" s="4"/>
      <c r="K23" s="2"/>
    </row>
    <row r="24" spans="1:11" s="34" customFormat="1" ht="12.75">
      <c r="A24" s="187"/>
      <c r="B24" s="188"/>
      <c r="C24" s="188"/>
      <c r="D24" s="184"/>
      <c r="E24" s="184"/>
      <c r="F24" s="184"/>
      <c r="G24" s="185"/>
      <c r="H24" s="4"/>
      <c r="I24" s="2"/>
      <c r="J24" s="5"/>
      <c r="K24" s="6"/>
    </row>
    <row r="25" spans="1:11" s="34" customFormat="1" ht="12.75">
      <c r="A25" s="189"/>
    </row>
    <row r="26" spans="1:11" s="34" customFormat="1" ht="12.75">
      <c r="A26" s="35" t="str">
        <f>Khac_06030!A45</f>
        <v>Đại diện được ủy quyền của Ngân hàng giám sát</v>
      </c>
      <c r="B26" s="1"/>
      <c r="C26" s="36"/>
      <c r="I26" s="37" t="str">
        <f>Khac_06030!D45</f>
        <v>Đại diện được ủy quyền của Công ty quản lý Quỹ</v>
      </c>
    </row>
    <row r="27" spans="1:11" s="34" customFormat="1" ht="12.75">
      <c r="A27" s="38" t="s">
        <v>176</v>
      </c>
      <c r="B27" s="1"/>
      <c r="C27" s="36"/>
      <c r="I27" s="39" t="s">
        <v>177</v>
      </c>
    </row>
    <row r="28" spans="1:11">
      <c r="A28" s="1"/>
      <c r="B28" s="1"/>
      <c r="C28" s="36"/>
      <c r="I28" s="36"/>
    </row>
    <row r="29" spans="1:11">
      <c r="A29" s="1"/>
      <c r="B29" s="1"/>
      <c r="C29" s="36"/>
      <c r="I29" s="36"/>
    </row>
    <row r="30" spans="1:11">
      <c r="A30" s="1"/>
      <c r="B30" s="1"/>
      <c r="C30" s="36"/>
      <c r="I30" s="36"/>
    </row>
    <row r="31" spans="1:11">
      <c r="A31" s="1"/>
      <c r="B31" s="1"/>
      <c r="C31" s="36"/>
      <c r="I31" s="36"/>
    </row>
    <row r="32" spans="1:11">
      <c r="A32" s="1"/>
      <c r="B32" s="1"/>
      <c r="C32" s="36"/>
      <c r="I32" s="36"/>
    </row>
    <row r="33" spans="1:11">
      <c r="A33" s="1"/>
      <c r="B33" s="1"/>
      <c r="C33" s="36"/>
      <c r="I33" s="36"/>
    </row>
    <row r="34" spans="1:11">
      <c r="A34" s="1"/>
      <c r="B34" s="1"/>
      <c r="C34" s="36"/>
      <c r="I34" s="36"/>
    </row>
    <row r="35" spans="1:11">
      <c r="A35" s="28"/>
      <c r="B35" s="28"/>
      <c r="C35" s="29"/>
      <c r="D35" s="190"/>
      <c r="I35" s="29"/>
      <c r="J35" s="190"/>
      <c r="K35" s="190"/>
    </row>
    <row r="36" spans="1:11">
      <c r="A36" s="25" t="s">
        <v>237</v>
      </c>
      <c r="B36" s="1"/>
      <c r="C36" s="36"/>
      <c r="I36" s="27" t="s">
        <v>458</v>
      </c>
    </row>
    <row r="37" spans="1:11">
      <c r="A37" s="25" t="s">
        <v>617</v>
      </c>
      <c r="B37" s="1"/>
      <c r="C37" s="36"/>
      <c r="I37" s="27"/>
    </row>
    <row r="38" spans="1:11">
      <c r="A38" s="1" t="s">
        <v>238</v>
      </c>
      <c r="B38" s="1"/>
      <c r="C38" s="36"/>
      <c r="I38" s="26"/>
    </row>
    <row r="39" spans="1:11">
      <c r="A39" s="31"/>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10" zoomScaleNormal="100" workbookViewId="0">
      <selection activeCell="C31" sqref="C31"/>
    </sheetView>
  </sheetViews>
  <sheetFormatPr defaultColWidth="9.140625" defaultRowHeight="15"/>
  <cols>
    <col min="1" max="1" width="4.85546875" style="182" customWidth="1"/>
    <col min="2" max="2" width="61.85546875" style="175" customWidth="1"/>
    <col min="3" max="3" width="33.5703125" style="175" customWidth="1"/>
    <col min="4" max="4" width="41.42578125" style="175" customWidth="1"/>
    <col min="5" max="16384" width="9.140625" style="175"/>
  </cols>
  <sheetData>
    <row r="1" spans="1:4" ht="27.75" customHeight="1">
      <c r="A1" s="546" t="s">
        <v>526</v>
      </c>
      <c r="B1" s="546"/>
      <c r="C1" s="546"/>
      <c r="D1" s="546"/>
    </row>
    <row r="2" spans="1:4" ht="28.5" customHeight="1">
      <c r="A2" s="547" t="s">
        <v>585</v>
      </c>
      <c r="B2" s="547"/>
      <c r="C2" s="547"/>
      <c r="D2" s="547"/>
    </row>
    <row r="3" spans="1:4" ht="15" customHeight="1">
      <c r="A3" s="548" t="s">
        <v>468</v>
      </c>
      <c r="B3" s="548"/>
      <c r="C3" s="548"/>
      <c r="D3" s="548"/>
    </row>
    <row r="4" spans="1:4">
      <c r="A4" s="548"/>
      <c r="B4" s="548"/>
      <c r="C4" s="548"/>
      <c r="D4" s="548"/>
    </row>
    <row r="5" spans="1:4">
      <c r="A5" s="549" t="str">
        <f>'ngay thang'!B10</f>
        <v>Tháng 08 năm 2024/Aug 2024</v>
      </c>
      <c r="B5" s="550"/>
      <c r="C5" s="550"/>
      <c r="D5" s="550"/>
    </row>
    <row r="6" spans="1:4">
      <c r="A6" s="17"/>
      <c r="B6" s="17"/>
      <c r="C6" s="17"/>
      <c r="D6" s="17"/>
    </row>
    <row r="7" spans="1:4" ht="28.5" customHeight="1">
      <c r="A7" s="551" t="s">
        <v>243</v>
      </c>
      <c r="B7" s="551"/>
      <c r="C7" s="551" t="s">
        <v>457</v>
      </c>
      <c r="D7" s="551"/>
    </row>
    <row r="8" spans="1:4" ht="29.25" customHeight="1">
      <c r="A8" s="552" t="s">
        <v>242</v>
      </c>
      <c r="B8" s="552"/>
      <c r="C8" s="551" t="s">
        <v>616</v>
      </c>
      <c r="D8" s="552"/>
    </row>
    <row r="9" spans="1:4" ht="31.5" customHeight="1">
      <c r="A9" s="551" t="s">
        <v>245</v>
      </c>
      <c r="B9" s="551"/>
      <c r="C9" s="551" t="s">
        <v>632</v>
      </c>
      <c r="D9" s="551"/>
    </row>
    <row r="10" spans="1:4" ht="27" customHeight="1">
      <c r="A10" s="552" t="s">
        <v>246</v>
      </c>
      <c r="B10" s="552"/>
      <c r="C10" s="551" t="str">
        <f>'ngay thang'!B14</f>
        <v>Ngày 05 tháng 09 năm 2024
05 Sep 2024</v>
      </c>
      <c r="D10" s="551"/>
    </row>
    <row r="11" spans="1:4" ht="16.5" customHeight="1">
      <c r="A11" s="18"/>
      <c r="B11" s="18"/>
      <c r="C11" s="18"/>
      <c r="D11" s="18"/>
    </row>
    <row r="12" spans="1:4">
      <c r="A12" s="553" t="s">
        <v>469</v>
      </c>
      <c r="B12" s="553"/>
      <c r="C12" s="553"/>
      <c r="D12" s="553"/>
    </row>
    <row r="13" spans="1:4" s="170" customFormat="1" ht="15.75" customHeight="1">
      <c r="A13" s="554" t="s">
        <v>207</v>
      </c>
      <c r="B13" s="554" t="s">
        <v>470</v>
      </c>
      <c r="C13" s="556" t="s">
        <v>471</v>
      </c>
      <c r="D13" s="556"/>
    </row>
    <row r="14" spans="1:4" s="170" customFormat="1" ht="21" customHeight="1">
      <c r="A14" s="555"/>
      <c r="B14" s="555"/>
      <c r="C14" s="181" t="s">
        <v>472</v>
      </c>
      <c r="D14" s="181" t="s">
        <v>473</v>
      </c>
    </row>
    <row r="15" spans="1:4" s="170" customFormat="1" ht="12.75">
      <c r="A15" s="10" t="s">
        <v>46</v>
      </c>
      <c r="B15" s="11" t="s">
        <v>474</v>
      </c>
      <c r="C15" s="165"/>
      <c r="D15" s="165"/>
    </row>
    <row r="16" spans="1:4" s="170" customFormat="1" ht="12.75">
      <c r="A16" s="10" t="s">
        <v>475</v>
      </c>
      <c r="B16" s="11" t="s">
        <v>476</v>
      </c>
      <c r="C16" s="166"/>
      <c r="D16" s="166"/>
    </row>
    <row r="17" spans="1:4" s="170" customFormat="1" ht="12.75">
      <c r="A17" s="10" t="s">
        <v>477</v>
      </c>
      <c r="B17" s="11" t="s">
        <v>478</v>
      </c>
      <c r="C17" s="166"/>
      <c r="D17" s="166"/>
    </row>
    <row r="18" spans="1:4" s="170" customFormat="1" ht="12.75">
      <c r="A18" s="10" t="s">
        <v>56</v>
      </c>
      <c r="B18" s="11" t="s">
        <v>479</v>
      </c>
      <c r="C18" s="166"/>
      <c r="D18" s="166"/>
    </row>
    <row r="19" spans="1:4" s="170" customFormat="1" ht="12.75">
      <c r="A19" s="10" t="s">
        <v>475</v>
      </c>
      <c r="B19" s="11" t="s">
        <v>476</v>
      </c>
      <c r="C19" s="166"/>
      <c r="D19" s="166"/>
    </row>
    <row r="20" spans="1:4" s="170" customFormat="1" ht="12.75">
      <c r="A20" s="10" t="s">
        <v>477</v>
      </c>
      <c r="B20" s="11" t="s">
        <v>478</v>
      </c>
      <c r="C20" s="166"/>
      <c r="D20" s="166"/>
    </row>
    <row r="21" spans="1:4" s="170" customFormat="1" ht="12.75">
      <c r="A21" s="10" t="s">
        <v>133</v>
      </c>
      <c r="B21" s="11" t="s">
        <v>480</v>
      </c>
      <c r="C21" s="166"/>
      <c r="D21" s="166"/>
    </row>
    <row r="22" spans="1:4" s="170" customFormat="1" ht="12.75">
      <c r="A22" s="10" t="s">
        <v>475</v>
      </c>
      <c r="B22" s="11" t="s">
        <v>476</v>
      </c>
      <c r="C22" s="166"/>
      <c r="D22" s="166"/>
    </row>
    <row r="23" spans="1:4" s="170" customFormat="1" ht="12.75">
      <c r="A23" s="10" t="s">
        <v>477</v>
      </c>
      <c r="B23" s="11" t="s">
        <v>478</v>
      </c>
      <c r="C23" s="166"/>
      <c r="D23" s="166"/>
    </row>
    <row r="24" spans="1:4" s="170" customFormat="1" ht="12.75">
      <c r="A24" s="10" t="s">
        <v>135</v>
      </c>
      <c r="B24" s="11" t="s">
        <v>481</v>
      </c>
      <c r="C24" s="166"/>
      <c r="D24" s="166"/>
    </row>
    <row r="25" spans="1:4" s="170" customFormat="1" ht="12.75">
      <c r="A25" s="167">
        <v>1</v>
      </c>
      <c r="B25" s="168" t="s">
        <v>476</v>
      </c>
      <c r="C25" s="166"/>
      <c r="D25" s="166"/>
    </row>
    <row r="26" spans="1:4" s="170" customFormat="1" ht="12.75">
      <c r="A26" s="167">
        <v>2</v>
      </c>
      <c r="B26" s="168" t="s">
        <v>478</v>
      </c>
      <c r="C26" s="166"/>
      <c r="D26" s="166"/>
    </row>
    <row r="27" spans="1:4" s="170" customFormat="1" ht="12.75">
      <c r="A27" s="557" t="s">
        <v>482</v>
      </c>
      <c r="B27" s="557"/>
      <c r="C27" s="557"/>
      <c r="D27" s="557"/>
    </row>
    <row r="28" spans="1:4" s="170" customFormat="1" ht="12.75">
      <c r="A28" s="169"/>
    </row>
    <row r="29" spans="1:4" s="170" customFormat="1" ht="12.75">
      <c r="A29" s="171" t="str">
        <f>BCHoatDongVay_06026!A26</f>
        <v>Đại diện được ủy quyền của Ngân hàng giám sát</v>
      </c>
      <c r="B29" s="59"/>
      <c r="D29" s="172" t="str">
        <f>BCHoatDongVay_06026!I26</f>
        <v>Đại diện được ủy quyền của Công ty quản lý Quỹ</v>
      </c>
    </row>
    <row r="30" spans="1:4" s="170" customFormat="1" ht="12.75">
      <c r="A30" s="173" t="s">
        <v>176</v>
      </c>
      <c r="B30" s="59"/>
      <c r="D30" s="174" t="s">
        <v>177</v>
      </c>
    </row>
    <row r="31" spans="1:4">
      <c r="A31" s="59"/>
      <c r="B31" s="59"/>
      <c r="D31" s="176"/>
    </row>
    <row r="32" spans="1:4">
      <c r="A32" s="59"/>
      <c r="B32" s="59"/>
      <c r="D32" s="176"/>
    </row>
    <row r="33" spans="1:4">
      <c r="A33" s="59"/>
      <c r="B33" s="59"/>
      <c r="D33" s="176"/>
    </row>
    <row r="34" spans="1:4">
      <c r="A34" s="59"/>
      <c r="B34" s="59"/>
      <c r="D34" s="176"/>
    </row>
    <row r="35" spans="1:4">
      <c r="A35" s="59"/>
      <c r="B35" s="59"/>
      <c r="D35" s="176"/>
    </row>
    <row r="36" spans="1:4">
      <c r="A36" s="59"/>
      <c r="B36" s="59"/>
      <c r="D36" s="176"/>
    </row>
    <row r="37" spans="1:4">
      <c r="A37" s="87"/>
      <c r="B37" s="87"/>
      <c r="C37" s="177"/>
      <c r="D37" s="178"/>
    </row>
    <row r="38" spans="1:4" s="177" customFormat="1">
      <c r="A38" s="179" t="s">
        <v>237</v>
      </c>
      <c r="B38" s="180"/>
      <c r="C38" s="124"/>
      <c r="D38" s="121" t="s">
        <v>483</v>
      </c>
    </row>
    <row r="39" spans="1:4">
      <c r="A39" s="12" t="s">
        <v>617</v>
      </c>
      <c r="B39" s="59"/>
      <c r="C39" s="123"/>
      <c r="D39" s="123"/>
    </row>
    <row r="40" spans="1:4">
      <c r="A40" s="59" t="s">
        <v>238</v>
      </c>
      <c r="B40" s="59"/>
    </row>
    <row r="41" spans="1:4">
      <c r="A41" s="175"/>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21" zoomScaleSheetLayoutView="100" workbookViewId="0">
      <selection activeCell="B29" sqref="B29"/>
    </sheetView>
  </sheetViews>
  <sheetFormatPr defaultColWidth="9.140625" defaultRowHeight="12.75"/>
  <cols>
    <col min="1" max="1" width="6.85546875" style="160" customWidth="1"/>
    <col min="2" max="2" width="48.28515625" style="59" customWidth="1"/>
    <col min="3" max="3" width="12.28515625" style="73" customWidth="1"/>
    <col min="4" max="4" width="15.42578125" style="73" customWidth="1"/>
    <col min="5" max="5" width="15.7109375" style="73" customWidth="1"/>
    <col min="6" max="6" width="15.140625" style="73" customWidth="1"/>
    <col min="7" max="7" width="19" style="59" customWidth="1"/>
    <col min="8" max="8" width="19.140625" style="146" bestFit="1" customWidth="1"/>
    <col min="9" max="9" width="9.140625" style="59"/>
    <col min="10" max="10" width="12.85546875" style="59" bestFit="1" customWidth="1"/>
    <col min="11" max="11" width="5.42578125" style="59" bestFit="1" customWidth="1"/>
    <col min="12" max="12" width="9.140625" style="59" customWidth="1"/>
    <col min="13" max="13" width="24.5703125" style="59" bestFit="1" customWidth="1"/>
    <col min="14" max="16384" width="9.140625" style="59"/>
  </cols>
  <sheetData>
    <row r="1" spans="1:13" ht="33.75" customHeight="1">
      <c r="A1" s="558" t="s">
        <v>526</v>
      </c>
      <c r="B1" s="558"/>
      <c r="C1" s="558"/>
      <c r="D1" s="558"/>
      <c r="E1" s="558"/>
      <c r="F1" s="558"/>
      <c r="G1" s="558"/>
    </row>
    <row r="2" spans="1:13" ht="34.5" customHeight="1">
      <c r="A2" s="559" t="s">
        <v>586</v>
      </c>
      <c r="B2" s="559"/>
      <c r="C2" s="559"/>
      <c r="D2" s="559"/>
      <c r="E2" s="559"/>
      <c r="F2" s="559"/>
      <c r="G2" s="559"/>
    </row>
    <row r="3" spans="1:13" ht="39.75" customHeight="1">
      <c r="A3" s="548" t="s">
        <v>484</v>
      </c>
      <c r="B3" s="548"/>
      <c r="C3" s="548"/>
      <c r="D3" s="548"/>
      <c r="E3" s="548"/>
      <c r="F3" s="548"/>
      <c r="G3" s="548"/>
    </row>
    <row r="4" spans="1:13">
      <c r="A4" s="549" t="str">
        <f>'BC Han muc nuoc ngoai'!A5:D5</f>
        <v>Tháng 08 năm 2024/Aug 2024</v>
      </c>
      <c r="B4" s="550"/>
      <c r="C4" s="550"/>
      <c r="D4" s="550"/>
      <c r="E4" s="550"/>
      <c r="F4" s="550"/>
      <c r="G4" s="550"/>
    </row>
    <row r="5" spans="1:13">
      <c r="A5" s="17"/>
      <c r="B5" s="17"/>
      <c r="C5" s="17"/>
      <c r="D5" s="17"/>
      <c r="E5" s="17"/>
      <c r="F5" s="17"/>
      <c r="G5" s="17"/>
    </row>
    <row r="6" spans="1:13" s="128" customFormat="1" ht="28.5" customHeight="1">
      <c r="A6" s="560" t="s">
        <v>611</v>
      </c>
      <c r="B6" s="560"/>
      <c r="C6" s="561" t="s">
        <v>457</v>
      </c>
      <c r="D6" s="561"/>
      <c r="E6" s="561"/>
      <c r="F6" s="561"/>
      <c r="G6" s="561"/>
      <c r="H6" s="147"/>
    </row>
    <row r="7" spans="1:13" s="128" customFormat="1" ht="28.5" customHeight="1">
      <c r="A7" s="560" t="s">
        <v>242</v>
      </c>
      <c r="B7" s="560"/>
      <c r="C7" s="562" t="s">
        <v>618</v>
      </c>
      <c r="D7" s="562"/>
      <c r="E7" s="562"/>
      <c r="F7" s="562"/>
      <c r="G7" s="562"/>
      <c r="H7" s="147"/>
    </row>
    <row r="8" spans="1:13" s="128" customFormat="1" ht="28.5" customHeight="1">
      <c r="A8" s="560" t="s">
        <v>613</v>
      </c>
      <c r="B8" s="560"/>
      <c r="C8" s="561" t="s">
        <v>632</v>
      </c>
      <c r="D8" s="561"/>
      <c r="E8" s="561"/>
      <c r="F8" s="561"/>
      <c r="G8" s="561"/>
      <c r="H8" s="147"/>
    </row>
    <row r="9" spans="1:13" s="128" customFormat="1" ht="24.75" customHeight="1">
      <c r="A9" s="560" t="s">
        <v>246</v>
      </c>
      <c r="B9" s="560"/>
      <c r="C9" s="563" t="str">
        <f>'BC Han muc nuoc ngoai'!C10:D10</f>
        <v>Ngày 05 tháng 09 năm 2024
05 Sep 2024</v>
      </c>
      <c r="D9" s="563"/>
      <c r="E9" s="563"/>
      <c r="F9" s="127"/>
      <c r="G9" s="148"/>
      <c r="H9" s="147"/>
    </row>
    <row r="10" spans="1:13" s="128" customFormat="1" ht="9" customHeight="1">
      <c r="A10" s="18"/>
      <c r="B10" s="18"/>
      <c r="C10" s="13"/>
      <c r="D10" s="127"/>
      <c r="E10" s="127"/>
      <c r="F10" s="127"/>
      <c r="G10" s="148"/>
      <c r="H10" s="147"/>
    </row>
    <row r="11" spans="1:13" ht="10.15" customHeight="1">
      <c r="A11" s="71"/>
      <c r="B11" s="71"/>
      <c r="C11" s="71"/>
      <c r="D11" s="71"/>
      <c r="E11" s="71"/>
      <c r="F11" s="71"/>
      <c r="G11" s="71"/>
    </row>
    <row r="12" spans="1:13" ht="18" customHeight="1">
      <c r="A12" s="149" t="s">
        <v>485</v>
      </c>
      <c r="B12" s="149"/>
      <c r="C12" s="149"/>
      <c r="D12" s="149"/>
      <c r="E12" s="149"/>
      <c r="F12" s="149"/>
      <c r="G12" s="150"/>
    </row>
    <row r="13" spans="1:13" ht="30.75" customHeight="1">
      <c r="A13" s="565" t="s">
        <v>486</v>
      </c>
      <c r="B13" s="565" t="s">
        <v>249</v>
      </c>
      <c r="C13" s="567" t="s">
        <v>287</v>
      </c>
      <c r="D13" s="568"/>
      <c r="E13" s="567" t="s">
        <v>487</v>
      </c>
      <c r="F13" s="568"/>
      <c r="G13" s="565" t="s">
        <v>488</v>
      </c>
      <c r="M13" s="151"/>
    </row>
    <row r="14" spans="1:13" ht="28.5" customHeight="1">
      <c r="A14" s="566"/>
      <c r="B14" s="566"/>
      <c r="C14" s="131" t="s">
        <v>472</v>
      </c>
      <c r="D14" s="131" t="s">
        <v>489</v>
      </c>
      <c r="E14" s="131" t="s">
        <v>472</v>
      </c>
      <c r="F14" s="131" t="s">
        <v>489</v>
      </c>
      <c r="G14" s="566"/>
      <c r="M14" s="151"/>
    </row>
    <row r="15" spans="1:13" s="92" customFormat="1" ht="25.5">
      <c r="A15" s="135" t="s">
        <v>89</v>
      </c>
      <c r="B15" s="14" t="s">
        <v>490</v>
      </c>
      <c r="C15" s="152"/>
      <c r="D15" s="152"/>
      <c r="E15" s="152"/>
      <c r="F15" s="152"/>
      <c r="G15" s="153"/>
      <c r="H15" s="154"/>
    </row>
    <row r="16" spans="1:13" s="92" customFormat="1" ht="25.5">
      <c r="A16" s="135"/>
      <c r="B16" s="14" t="s">
        <v>491</v>
      </c>
      <c r="C16" s="152"/>
      <c r="D16" s="152"/>
      <c r="E16" s="152"/>
      <c r="F16" s="152"/>
      <c r="G16" s="153"/>
      <c r="H16" s="154"/>
    </row>
    <row r="17" spans="1:13" s="92" customFormat="1" ht="25.5">
      <c r="A17" s="135"/>
      <c r="B17" s="14" t="s">
        <v>492</v>
      </c>
      <c r="C17" s="152"/>
      <c r="D17" s="152"/>
      <c r="E17" s="152"/>
      <c r="F17" s="152"/>
      <c r="G17" s="153"/>
      <c r="H17" s="154"/>
    </row>
    <row r="18" spans="1:13" s="92" customFormat="1" ht="25.5">
      <c r="A18" s="135"/>
      <c r="B18" s="14" t="s">
        <v>377</v>
      </c>
      <c r="C18" s="152"/>
      <c r="D18" s="152"/>
      <c r="E18" s="152"/>
      <c r="F18" s="152"/>
      <c r="G18" s="153"/>
      <c r="H18" s="154"/>
    </row>
    <row r="19" spans="1:13" s="92" customFormat="1" ht="25.5">
      <c r="A19" s="135" t="s">
        <v>93</v>
      </c>
      <c r="B19" s="14" t="s">
        <v>378</v>
      </c>
      <c r="C19" s="152"/>
      <c r="D19" s="152"/>
      <c r="E19" s="152"/>
      <c r="F19" s="152"/>
      <c r="G19" s="153"/>
      <c r="H19" s="154"/>
    </row>
    <row r="20" spans="1:13" s="92" customFormat="1" ht="25.5">
      <c r="A20" s="135" t="s">
        <v>97</v>
      </c>
      <c r="B20" s="14" t="s">
        <v>493</v>
      </c>
      <c r="C20" s="152"/>
      <c r="D20" s="152"/>
      <c r="E20" s="152"/>
      <c r="F20" s="152"/>
      <c r="G20" s="153"/>
      <c r="H20" s="154"/>
    </row>
    <row r="21" spans="1:13" s="92" customFormat="1" ht="25.5">
      <c r="A21" s="135" t="s">
        <v>99</v>
      </c>
      <c r="B21" s="14" t="s">
        <v>383</v>
      </c>
      <c r="C21" s="152"/>
      <c r="D21" s="152"/>
      <c r="E21" s="152"/>
      <c r="F21" s="152"/>
      <c r="G21" s="153"/>
      <c r="H21" s="154"/>
    </row>
    <row r="22" spans="1:13" s="92" customFormat="1" ht="38.25">
      <c r="A22" s="135" t="s">
        <v>101</v>
      </c>
      <c r="B22" s="14" t="s">
        <v>494</v>
      </c>
      <c r="C22" s="152"/>
      <c r="D22" s="152"/>
      <c r="E22" s="152"/>
      <c r="F22" s="152"/>
      <c r="G22" s="153"/>
      <c r="H22" s="154"/>
    </row>
    <row r="23" spans="1:13" s="92" customFormat="1" ht="25.5">
      <c r="A23" s="135" t="s">
        <v>103</v>
      </c>
      <c r="B23" s="14" t="s">
        <v>385</v>
      </c>
      <c r="C23" s="152"/>
      <c r="D23" s="152"/>
      <c r="E23" s="152"/>
      <c r="F23" s="152"/>
      <c r="G23" s="153"/>
      <c r="H23" s="154"/>
    </row>
    <row r="24" spans="1:13" s="92" customFormat="1" ht="25.5">
      <c r="A24" s="135" t="s">
        <v>105</v>
      </c>
      <c r="B24" s="14" t="s">
        <v>386</v>
      </c>
      <c r="C24" s="152"/>
      <c r="D24" s="152"/>
      <c r="E24" s="152"/>
      <c r="F24" s="152"/>
      <c r="G24" s="153"/>
      <c r="H24" s="154"/>
    </row>
    <row r="25" spans="1:13" s="92" customFormat="1" ht="25.5">
      <c r="A25" s="135" t="s">
        <v>107</v>
      </c>
      <c r="B25" s="14" t="s">
        <v>495</v>
      </c>
      <c r="C25" s="95"/>
      <c r="D25" s="95"/>
      <c r="E25" s="95"/>
      <c r="F25" s="95"/>
      <c r="G25" s="155"/>
      <c r="H25" s="154"/>
    </row>
    <row r="26" spans="1:13" ht="30.75" customHeight="1">
      <c r="A26" s="565" t="s">
        <v>486</v>
      </c>
      <c r="B26" s="565" t="s">
        <v>251</v>
      </c>
      <c r="C26" s="567" t="s">
        <v>287</v>
      </c>
      <c r="D26" s="568"/>
      <c r="E26" s="567" t="s">
        <v>487</v>
      </c>
      <c r="F26" s="568"/>
      <c r="G26" s="565" t="s">
        <v>488</v>
      </c>
      <c r="M26" s="151"/>
    </row>
    <row r="27" spans="1:13" ht="28.5" customHeight="1">
      <c r="A27" s="566"/>
      <c r="B27" s="566"/>
      <c r="C27" s="131" t="s">
        <v>472</v>
      </c>
      <c r="D27" s="131" t="s">
        <v>489</v>
      </c>
      <c r="E27" s="131" t="s">
        <v>472</v>
      </c>
      <c r="F27" s="131" t="s">
        <v>489</v>
      </c>
      <c r="G27" s="566"/>
      <c r="M27" s="151"/>
    </row>
    <row r="28" spans="1:13" s="92" customFormat="1" ht="38.25">
      <c r="A28" s="135" t="s">
        <v>110</v>
      </c>
      <c r="B28" s="14" t="s">
        <v>496</v>
      </c>
      <c r="C28" s="95"/>
      <c r="D28" s="95"/>
      <c r="E28" s="95"/>
      <c r="F28" s="95"/>
      <c r="G28" s="153"/>
      <c r="H28" s="154"/>
    </row>
    <row r="29" spans="1:13" s="92" customFormat="1" ht="25.5">
      <c r="A29" s="135" t="s">
        <v>112</v>
      </c>
      <c r="B29" s="14" t="s">
        <v>389</v>
      </c>
      <c r="C29" s="152"/>
      <c r="D29" s="152"/>
      <c r="E29" s="152"/>
      <c r="F29" s="152"/>
      <c r="G29" s="153"/>
      <c r="H29" s="154"/>
    </row>
    <row r="30" spans="1:13" s="92" customFormat="1" ht="25.5">
      <c r="A30" s="135" t="s">
        <v>114</v>
      </c>
      <c r="B30" s="14" t="s">
        <v>397</v>
      </c>
      <c r="C30" s="95"/>
      <c r="D30" s="95"/>
      <c r="E30" s="95"/>
      <c r="F30" s="95"/>
      <c r="G30" s="155"/>
      <c r="H30" s="154"/>
    </row>
    <row r="31" spans="1:13" s="92" customFormat="1" ht="15">
      <c r="A31" s="564" t="s">
        <v>482</v>
      </c>
      <c r="B31" s="564"/>
      <c r="C31" s="564"/>
      <c r="D31" s="564"/>
      <c r="E31" s="564"/>
      <c r="F31" s="564"/>
      <c r="G31" s="564"/>
      <c r="H31" s="154"/>
    </row>
    <row r="32" spans="1:13" s="92" customFormat="1" ht="15">
      <c r="A32" s="156"/>
      <c r="B32" s="157"/>
      <c r="C32" s="158"/>
      <c r="D32" s="158"/>
      <c r="E32" s="158"/>
      <c r="F32" s="158"/>
      <c r="G32" s="159"/>
      <c r="H32" s="154"/>
    </row>
    <row r="33" spans="1:13" s="146" customFormat="1" ht="11.25" customHeight="1">
      <c r="A33" s="160"/>
      <c r="B33" s="59"/>
      <c r="C33" s="73"/>
      <c r="D33" s="73"/>
      <c r="E33" s="73"/>
      <c r="F33" s="73"/>
      <c r="G33" s="59"/>
      <c r="I33" s="59"/>
      <c r="J33" s="59"/>
      <c r="K33" s="59"/>
      <c r="L33" s="59"/>
      <c r="M33" s="59"/>
    </row>
    <row r="34" spans="1:13" s="146" customFormat="1" ht="5.25" customHeight="1">
      <c r="A34" s="59"/>
      <c r="B34" s="161"/>
      <c r="C34" s="59"/>
      <c r="D34" s="59"/>
      <c r="E34" s="59"/>
      <c r="F34" s="59"/>
      <c r="G34" s="59"/>
      <c r="I34" s="59"/>
      <c r="J34" s="59"/>
      <c r="K34" s="59"/>
      <c r="L34" s="59"/>
      <c r="M34" s="59"/>
    </row>
    <row r="35" spans="1:13" s="146" customFormat="1" ht="12.75" customHeight="1">
      <c r="A35" s="114" t="str">
        <f>'BC Han muc nuoc ngoai'!A29</f>
        <v>Đại diện được ủy quyền của Ngân hàng giám sát</v>
      </c>
      <c r="B35" s="114"/>
      <c r="C35" s="139"/>
      <c r="D35" s="139"/>
      <c r="E35" s="139" t="str">
        <f>'BC Han muc nuoc ngoai'!D29</f>
        <v>Đại diện được ủy quyền của Công ty quản lý Quỹ</v>
      </c>
      <c r="F35" s="139"/>
      <c r="G35" s="139"/>
      <c r="I35" s="59"/>
      <c r="J35" s="59"/>
      <c r="K35" s="59"/>
      <c r="L35" s="59"/>
      <c r="M35" s="59"/>
    </row>
    <row r="36" spans="1:13" s="146" customFormat="1">
      <c r="A36" s="45" t="s">
        <v>176</v>
      </c>
      <c r="B36" s="45"/>
      <c r="C36" s="140"/>
      <c r="D36" s="140"/>
      <c r="E36" s="140" t="s">
        <v>177</v>
      </c>
      <c r="F36" s="139"/>
      <c r="G36" s="139"/>
      <c r="I36" s="59"/>
      <c r="J36" s="59"/>
      <c r="K36" s="59"/>
      <c r="L36" s="59"/>
      <c r="M36" s="59"/>
    </row>
    <row r="37" spans="1:13" s="146" customFormat="1">
      <c r="A37" s="115"/>
      <c r="B37" s="115"/>
      <c r="C37" s="116"/>
      <c r="D37" s="116"/>
      <c r="E37" s="116"/>
      <c r="F37" s="116"/>
      <c r="G37" s="71"/>
      <c r="I37" s="59"/>
      <c r="J37" s="59"/>
      <c r="K37" s="59"/>
      <c r="L37" s="59"/>
      <c r="M37" s="59"/>
    </row>
    <row r="38" spans="1:13" s="146" customFormat="1">
      <c r="A38" s="115"/>
      <c r="B38" s="115"/>
      <c r="C38" s="116"/>
      <c r="D38" s="116"/>
      <c r="E38" s="116"/>
      <c r="F38" s="116"/>
      <c r="G38" s="71"/>
      <c r="I38" s="59"/>
      <c r="J38" s="59"/>
      <c r="K38" s="59"/>
      <c r="L38" s="59"/>
      <c r="M38" s="59"/>
    </row>
    <row r="39" spans="1:13" s="146" customFormat="1">
      <c r="A39" s="115"/>
      <c r="B39" s="115"/>
      <c r="C39" s="116"/>
      <c r="D39" s="116"/>
      <c r="E39" s="116"/>
      <c r="F39" s="116"/>
      <c r="G39" s="71"/>
      <c r="I39" s="59"/>
      <c r="J39" s="59"/>
      <c r="K39" s="59"/>
      <c r="L39" s="59"/>
      <c r="M39" s="59"/>
    </row>
    <row r="40" spans="1:13" s="146" customFormat="1">
      <c r="A40" s="115"/>
      <c r="B40" s="115"/>
      <c r="C40" s="116"/>
      <c r="D40" s="116"/>
      <c r="E40" s="116"/>
      <c r="F40" s="116"/>
      <c r="G40" s="71"/>
      <c r="I40" s="59"/>
      <c r="J40" s="59"/>
      <c r="K40" s="59"/>
      <c r="L40" s="59"/>
      <c r="M40" s="59"/>
    </row>
    <row r="41" spans="1:13" s="146" customFormat="1" ht="65.25" customHeight="1">
      <c r="A41" s="117"/>
      <c r="B41" s="117"/>
      <c r="C41" s="142"/>
      <c r="D41" s="142"/>
      <c r="E41" s="142"/>
      <c r="F41" s="142"/>
      <c r="G41" s="118"/>
      <c r="I41" s="59"/>
      <c r="J41" s="59"/>
      <c r="K41" s="59"/>
      <c r="L41" s="59"/>
      <c r="M41" s="59"/>
    </row>
    <row r="42" spans="1:13" s="163" customFormat="1">
      <c r="A42" s="47" t="s">
        <v>497</v>
      </c>
      <c r="B42" s="47"/>
      <c r="C42" s="47"/>
      <c r="D42" s="124"/>
      <c r="E42" s="145" t="s">
        <v>483</v>
      </c>
      <c r="F42" s="162"/>
      <c r="G42" s="47"/>
      <c r="I42" s="87"/>
      <c r="J42" s="87"/>
      <c r="K42" s="87"/>
      <c r="L42" s="87"/>
      <c r="M42" s="87"/>
    </row>
    <row r="43" spans="1:13" s="163" customFormat="1">
      <c r="A43" s="51" t="s">
        <v>617</v>
      </c>
      <c r="B43" s="51"/>
      <c r="C43" s="51"/>
      <c r="D43" s="123"/>
      <c r="E43" s="123"/>
      <c r="F43" s="123"/>
      <c r="G43" s="51"/>
      <c r="I43" s="87"/>
      <c r="J43" s="87"/>
      <c r="K43" s="87"/>
      <c r="L43" s="87"/>
      <c r="M43" s="87"/>
    </row>
    <row r="44" spans="1:13" s="163" customFormat="1">
      <c r="A44" s="164" t="s">
        <v>238</v>
      </c>
      <c r="B44" s="164"/>
      <c r="C44" s="164"/>
      <c r="D44" s="164"/>
      <c r="E44" s="51"/>
      <c r="F44" s="51"/>
      <c r="G44" s="51"/>
      <c r="I44" s="87"/>
      <c r="J44" s="87"/>
      <c r="K44" s="87"/>
      <c r="L44" s="87"/>
      <c r="M44" s="87"/>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abSelected="1" view="pageBreakPreview" zoomScaleNormal="100" zoomScaleSheetLayoutView="100" workbookViewId="0">
      <selection activeCell="C9" sqref="C9:D9"/>
    </sheetView>
  </sheetViews>
  <sheetFormatPr defaultColWidth="9.140625" defaultRowHeight="12.75"/>
  <cols>
    <col min="1" max="1" width="6.7109375" style="59" customWidth="1"/>
    <col min="2" max="2" width="50" style="59" customWidth="1"/>
    <col min="3" max="4" width="13.5703125" style="113" customWidth="1"/>
    <col min="5" max="5" width="12.140625" style="113" customWidth="1"/>
    <col min="6" max="6" width="14" style="113" customWidth="1"/>
    <col min="7" max="7" width="18.5703125" style="113" customWidth="1"/>
    <col min="8" max="8" width="10.7109375" style="59" bestFit="1" customWidth="1"/>
    <col min="9" max="9" width="16" style="59" bestFit="1" customWidth="1"/>
    <col min="10" max="10" width="10.7109375" style="59" bestFit="1" customWidth="1"/>
    <col min="11" max="16384" width="9.140625" style="59"/>
  </cols>
  <sheetData>
    <row r="1" spans="1:7" ht="31.5" customHeight="1">
      <c r="A1" s="569" t="s">
        <v>526</v>
      </c>
      <c r="B1" s="569"/>
      <c r="C1" s="569"/>
      <c r="D1" s="569"/>
      <c r="E1" s="569"/>
      <c r="F1" s="569"/>
      <c r="G1" s="569"/>
    </row>
    <row r="2" spans="1:7" ht="37.15" customHeight="1">
      <c r="A2" s="559" t="s">
        <v>586</v>
      </c>
      <c r="B2" s="559"/>
      <c r="C2" s="559"/>
      <c r="D2" s="559"/>
      <c r="E2" s="559"/>
      <c r="F2" s="559"/>
      <c r="G2" s="559"/>
    </row>
    <row r="3" spans="1:7" ht="35.25" customHeight="1">
      <c r="A3" s="548" t="s">
        <v>484</v>
      </c>
      <c r="B3" s="548"/>
      <c r="C3" s="548"/>
      <c r="D3" s="548"/>
      <c r="E3" s="548"/>
      <c r="F3" s="548"/>
      <c r="G3" s="548"/>
    </row>
    <row r="4" spans="1:7">
      <c r="A4" s="550" t="str">
        <f>'ngay thang'!B10</f>
        <v>Tháng 08 năm 2024/Aug 2024</v>
      </c>
      <c r="B4" s="550"/>
      <c r="C4" s="550"/>
      <c r="D4" s="550"/>
      <c r="E4" s="550"/>
      <c r="F4" s="550"/>
      <c r="G4" s="550"/>
    </row>
    <row r="5" spans="1:7" ht="5.25" customHeight="1">
      <c r="A5" s="17"/>
      <c r="B5" s="550"/>
      <c r="C5" s="550"/>
      <c r="D5" s="550"/>
      <c r="E5" s="550"/>
      <c r="F5" s="17"/>
    </row>
    <row r="6" spans="1:7" ht="28.5" customHeight="1">
      <c r="A6" s="560" t="s">
        <v>611</v>
      </c>
      <c r="B6" s="560"/>
      <c r="C6" s="563" t="s">
        <v>457</v>
      </c>
      <c r="D6" s="563"/>
      <c r="E6" s="563"/>
      <c r="F6" s="563"/>
      <c r="G6" s="563"/>
    </row>
    <row r="7" spans="1:7" ht="28.5" customHeight="1">
      <c r="A7" s="560" t="s">
        <v>242</v>
      </c>
      <c r="B7" s="560"/>
      <c r="C7" s="570" t="s">
        <v>615</v>
      </c>
      <c r="D7" s="570"/>
      <c r="E7" s="570"/>
      <c r="F7" s="570"/>
      <c r="G7" s="570"/>
    </row>
    <row r="8" spans="1:7" ht="37.5" customHeight="1">
      <c r="A8" s="560" t="s">
        <v>613</v>
      </c>
      <c r="B8" s="560"/>
      <c r="C8" s="563" t="s">
        <v>630</v>
      </c>
      <c r="D8" s="563"/>
      <c r="E8" s="125"/>
      <c r="F8" s="125"/>
      <c r="G8" s="125"/>
    </row>
    <row r="9" spans="1:7" s="128" customFormat="1" ht="24" customHeight="1">
      <c r="A9" s="571" t="s">
        <v>614</v>
      </c>
      <c r="B9" s="560"/>
      <c r="C9" s="563" t="str">
        <f>'BC TS DT nuoc ngoai'!C9:E9</f>
        <v>Ngày 05 tháng 09 năm 2024
05 Sep 2024</v>
      </c>
      <c r="D9" s="563"/>
      <c r="E9" s="126"/>
      <c r="F9" s="126"/>
      <c r="G9" s="127"/>
    </row>
    <row r="10" spans="1:7" ht="11.25" customHeight="1">
      <c r="A10" s="129"/>
      <c r="B10" s="129"/>
      <c r="C10" s="129"/>
      <c r="D10" s="129"/>
      <c r="E10" s="129"/>
      <c r="F10" s="129"/>
      <c r="G10" s="129"/>
    </row>
    <row r="11" spans="1:7" s="128" customFormat="1" ht="18.600000000000001" customHeight="1">
      <c r="A11" s="130" t="s">
        <v>498</v>
      </c>
      <c r="B11" s="130"/>
      <c r="C11" s="130"/>
      <c r="D11" s="130"/>
      <c r="E11" s="130"/>
      <c r="F11" s="130"/>
      <c r="G11" s="65"/>
    </row>
    <row r="12" spans="1:7" ht="60" customHeight="1">
      <c r="A12" s="565" t="s">
        <v>486</v>
      </c>
      <c r="B12" s="565" t="s">
        <v>499</v>
      </c>
      <c r="C12" s="567" t="s">
        <v>287</v>
      </c>
      <c r="D12" s="568"/>
      <c r="E12" s="567" t="s">
        <v>487</v>
      </c>
      <c r="F12" s="568"/>
      <c r="G12" s="572" t="s">
        <v>500</v>
      </c>
    </row>
    <row r="13" spans="1:7" ht="60" customHeight="1">
      <c r="A13" s="566"/>
      <c r="B13" s="566"/>
      <c r="C13" s="131" t="s">
        <v>472</v>
      </c>
      <c r="D13" s="131" t="s">
        <v>489</v>
      </c>
      <c r="E13" s="131" t="s">
        <v>472</v>
      </c>
      <c r="F13" s="131" t="s">
        <v>489</v>
      </c>
      <c r="G13" s="573"/>
    </row>
    <row r="14" spans="1:7" s="134" customFormat="1" ht="51">
      <c r="A14" s="132" t="s">
        <v>46</v>
      </c>
      <c r="B14" s="15" t="s">
        <v>501</v>
      </c>
      <c r="C14" s="133"/>
      <c r="D14" s="133"/>
      <c r="E14" s="133"/>
      <c r="F14" s="133"/>
      <c r="G14" s="133"/>
    </row>
    <row r="15" spans="1:7" s="134" customFormat="1" ht="25.5">
      <c r="A15" s="135">
        <v>1</v>
      </c>
      <c r="B15" s="14" t="s">
        <v>401</v>
      </c>
      <c r="C15" s="136"/>
      <c r="D15" s="136"/>
      <c r="E15" s="136"/>
      <c r="F15" s="136"/>
      <c r="G15" s="136"/>
    </row>
    <row r="16" spans="1:7" s="134" customFormat="1" ht="25.5">
      <c r="A16" s="135">
        <v>2</v>
      </c>
      <c r="B16" s="14" t="s">
        <v>502</v>
      </c>
      <c r="C16" s="136"/>
      <c r="D16" s="136"/>
      <c r="E16" s="136"/>
      <c r="F16" s="136"/>
      <c r="G16" s="136"/>
    </row>
    <row r="17" spans="1:7" s="134" customFormat="1" ht="25.5">
      <c r="A17" s="135">
        <v>3</v>
      </c>
      <c r="B17" s="14" t="s">
        <v>503</v>
      </c>
      <c r="C17" s="136"/>
      <c r="D17" s="136"/>
      <c r="E17" s="136"/>
      <c r="F17" s="136"/>
      <c r="G17" s="133"/>
    </row>
    <row r="18" spans="1:7" s="134" customFormat="1" ht="25.5">
      <c r="A18" s="132" t="s">
        <v>56</v>
      </c>
      <c r="B18" s="15" t="s">
        <v>504</v>
      </c>
      <c r="C18" s="133"/>
      <c r="D18" s="133"/>
      <c r="E18" s="133"/>
      <c r="F18" s="133"/>
      <c r="G18" s="133"/>
    </row>
    <row r="19" spans="1:7" s="134" customFormat="1" ht="25.5">
      <c r="A19" s="135">
        <v>1</v>
      </c>
      <c r="B19" s="14" t="s">
        <v>505</v>
      </c>
      <c r="C19" s="136"/>
      <c r="D19" s="136"/>
      <c r="E19" s="136"/>
      <c r="F19" s="136"/>
      <c r="G19" s="136"/>
    </row>
    <row r="20" spans="1:7" s="134" customFormat="1" ht="25.5">
      <c r="A20" s="135">
        <v>2</v>
      </c>
      <c r="B20" s="14" t="s">
        <v>413</v>
      </c>
      <c r="C20" s="136"/>
      <c r="D20" s="136"/>
      <c r="E20" s="136"/>
      <c r="F20" s="136"/>
      <c r="G20" s="136"/>
    </row>
    <row r="21" spans="1:7" s="134" customFormat="1" ht="51">
      <c r="A21" s="132" t="s">
        <v>133</v>
      </c>
      <c r="B21" s="15" t="s">
        <v>506</v>
      </c>
      <c r="C21" s="133"/>
      <c r="D21" s="133"/>
      <c r="E21" s="133"/>
      <c r="F21" s="133"/>
      <c r="G21" s="133"/>
    </row>
    <row r="22" spans="1:7" s="134" customFormat="1" ht="25.5">
      <c r="A22" s="132" t="s">
        <v>135</v>
      </c>
      <c r="B22" s="15" t="s">
        <v>507</v>
      </c>
      <c r="C22" s="133"/>
      <c r="D22" s="133"/>
      <c r="E22" s="133"/>
      <c r="F22" s="133"/>
      <c r="G22" s="133"/>
    </row>
    <row r="23" spans="1:7" s="134" customFormat="1" ht="25.5">
      <c r="A23" s="135">
        <v>1</v>
      </c>
      <c r="B23" s="14" t="s">
        <v>417</v>
      </c>
      <c r="C23" s="136"/>
      <c r="D23" s="136"/>
      <c r="E23" s="136"/>
      <c r="F23" s="136"/>
      <c r="G23" s="136"/>
    </row>
    <row r="24" spans="1:7" ht="25.5">
      <c r="A24" s="135">
        <v>2</v>
      </c>
      <c r="B24" s="14" t="s">
        <v>418</v>
      </c>
      <c r="C24" s="136"/>
      <c r="D24" s="136"/>
      <c r="E24" s="136"/>
      <c r="F24" s="136"/>
      <c r="G24" s="136"/>
    </row>
    <row r="25" spans="1:7">
      <c r="A25" s="564" t="s">
        <v>482</v>
      </c>
      <c r="B25" s="564"/>
      <c r="C25" s="564"/>
      <c r="D25" s="564"/>
      <c r="E25" s="564"/>
      <c r="F25" s="564"/>
      <c r="G25" s="564"/>
    </row>
    <row r="27" spans="1:7" ht="12.75" customHeight="1">
      <c r="A27" s="137" t="str">
        <f>'BC TS DT nuoc ngoai'!A35</f>
        <v>Đại diện được ủy quyền của Ngân hàng giám sát</v>
      </c>
      <c r="B27" s="137"/>
      <c r="C27" s="138"/>
      <c r="D27" s="138"/>
      <c r="E27" s="138" t="str">
        <f>'BC TS DT nuoc ngoai'!E35</f>
        <v>Đại diện được ủy quyền của Công ty quản lý Quỹ</v>
      </c>
      <c r="F27" s="139"/>
      <c r="G27" s="139"/>
    </row>
    <row r="28" spans="1:7">
      <c r="A28" s="45" t="s">
        <v>176</v>
      </c>
      <c r="B28" s="45"/>
      <c r="C28" s="140"/>
      <c r="D28" s="140"/>
      <c r="E28" s="140" t="s">
        <v>177</v>
      </c>
      <c r="F28" s="140"/>
      <c r="G28" s="140"/>
    </row>
    <row r="29" spans="1:7">
      <c r="A29" s="115"/>
      <c r="B29" s="115"/>
      <c r="C29" s="138"/>
      <c r="D29" s="138"/>
      <c r="E29" s="138"/>
      <c r="F29" s="116"/>
      <c r="G29" s="116"/>
    </row>
    <row r="30" spans="1:7">
      <c r="A30" s="115"/>
      <c r="B30" s="115"/>
      <c r="C30" s="138"/>
      <c r="D30" s="138"/>
      <c r="E30" s="138"/>
      <c r="F30" s="116"/>
      <c r="G30" s="116"/>
    </row>
    <row r="31" spans="1:7">
      <c r="A31" s="115"/>
      <c r="B31" s="115"/>
      <c r="C31" s="138"/>
      <c r="D31" s="138"/>
      <c r="E31" s="138"/>
      <c r="F31" s="116"/>
      <c r="G31" s="116"/>
    </row>
    <row r="32" spans="1:7">
      <c r="A32" s="115"/>
      <c r="B32" s="115"/>
      <c r="C32" s="138"/>
      <c r="D32" s="138"/>
      <c r="E32" s="138"/>
      <c r="F32" s="116"/>
      <c r="G32" s="116"/>
    </row>
    <row r="33" spans="1:7">
      <c r="A33" s="115"/>
      <c r="B33" s="115"/>
      <c r="C33" s="138"/>
      <c r="D33" s="138"/>
      <c r="E33" s="138"/>
      <c r="F33" s="116"/>
      <c r="G33" s="116"/>
    </row>
    <row r="34" spans="1:7">
      <c r="A34" s="115"/>
      <c r="B34" s="115"/>
      <c r="C34" s="138"/>
      <c r="D34" s="138"/>
      <c r="E34" s="138"/>
      <c r="F34" s="116"/>
      <c r="G34" s="116"/>
    </row>
    <row r="35" spans="1:7">
      <c r="A35" s="115"/>
      <c r="B35" s="115"/>
      <c r="C35" s="138"/>
      <c r="D35" s="138"/>
      <c r="E35" s="138"/>
      <c r="F35" s="116"/>
      <c r="G35" s="116"/>
    </row>
    <row r="36" spans="1:7">
      <c r="A36" s="115"/>
      <c r="B36" s="115"/>
      <c r="C36" s="138"/>
      <c r="D36" s="138"/>
      <c r="E36" s="138"/>
      <c r="F36" s="116"/>
      <c r="G36" s="116"/>
    </row>
    <row r="37" spans="1:7">
      <c r="A37" s="115"/>
      <c r="B37" s="115"/>
      <c r="C37" s="138"/>
      <c r="D37" s="138"/>
      <c r="E37" s="138"/>
      <c r="F37" s="116"/>
      <c r="G37" s="116"/>
    </row>
    <row r="38" spans="1:7" ht="32.25" customHeight="1">
      <c r="A38" s="117"/>
      <c r="B38" s="117"/>
      <c r="C38" s="141"/>
      <c r="D38" s="141"/>
      <c r="E38" s="141"/>
      <c r="F38" s="142"/>
      <c r="G38" s="142"/>
    </row>
    <row r="39" spans="1:7" s="87" customFormat="1">
      <c r="A39" s="143" t="s">
        <v>497</v>
      </c>
      <c r="B39" s="47"/>
      <c r="C39" s="143"/>
      <c r="D39" s="124"/>
      <c r="E39" s="121" t="s">
        <v>483</v>
      </c>
      <c r="F39" s="47"/>
      <c r="G39" s="47"/>
    </row>
    <row r="40" spans="1:7">
      <c r="A40" s="12" t="s">
        <v>617</v>
      </c>
      <c r="B40" s="51"/>
      <c r="C40" s="75"/>
      <c r="D40" s="123"/>
      <c r="E40" s="123"/>
      <c r="F40" s="144"/>
      <c r="G40" s="144"/>
    </row>
    <row r="41" spans="1:7">
      <c r="A41" s="71" t="s">
        <v>508</v>
      </c>
      <c r="B41" s="45"/>
      <c r="C41" s="71"/>
      <c r="D41" s="71"/>
      <c r="E41" s="144"/>
      <c r="F41" s="144"/>
      <c r="G41" s="144"/>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6" zoomScaleSheetLayoutView="100" workbookViewId="0">
      <selection activeCell="G17" sqref="G17"/>
    </sheetView>
  </sheetViews>
  <sheetFormatPr defaultColWidth="9.140625" defaultRowHeight="12.75"/>
  <cols>
    <col min="1" max="1" width="9.140625" style="59"/>
    <col min="2" max="2" width="27.42578125" style="59" customWidth="1"/>
    <col min="3" max="3" width="12.5703125" style="59" customWidth="1"/>
    <col min="4" max="4" width="12.42578125" style="59" customWidth="1"/>
    <col min="5" max="5" width="14.7109375" style="59" customWidth="1"/>
    <col min="6" max="6" width="18.28515625" style="59" customWidth="1"/>
    <col min="7" max="7" width="18.85546875" style="59" customWidth="1"/>
    <col min="8" max="8" width="20" style="72" customWidth="1"/>
    <col min="9" max="9" width="14.85546875" style="113" bestFit="1" customWidth="1"/>
    <col min="10" max="13" width="21.140625" style="59" customWidth="1"/>
    <col min="14" max="14" width="13.42578125" style="59" bestFit="1" customWidth="1"/>
    <col min="15" max="15" width="8" style="59" bestFit="1" customWidth="1"/>
    <col min="16" max="20" width="9.140625" style="59"/>
    <col min="21" max="21" width="12" style="59" bestFit="1" customWidth="1"/>
    <col min="22" max="22" width="13.42578125" style="59" bestFit="1" customWidth="1"/>
    <col min="23" max="16384" width="9.140625" style="59"/>
  </cols>
  <sheetData>
    <row r="1" spans="1:13" ht="29.25" customHeight="1">
      <c r="A1" s="558" t="s">
        <v>526</v>
      </c>
      <c r="B1" s="558"/>
      <c r="C1" s="558"/>
      <c r="D1" s="558"/>
      <c r="E1" s="558"/>
      <c r="F1" s="558"/>
      <c r="G1" s="558"/>
      <c r="H1" s="558"/>
      <c r="I1" s="57"/>
      <c r="J1" s="58"/>
      <c r="K1" s="58"/>
      <c r="L1" s="58"/>
      <c r="M1" s="58"/>
    </row>
    <row r="2" spans="1:13" ht="43.15" customHeight="1">
      <c r="A2" s="559" t="s">
        <v>586</v>
      </c>
      <c r="B2" s="559"/>
      <c r="C2" s="559"/>
      <c r="D2" s="559"/>
      <c r="E2" s="559"/>
      <c r="F2" s="559"/>
      <c r="G2" s="559"/>
      <c r="H2" s="559"/>
      <c r="I2" s="60"/>
      <c r="J2" s="61"/>
      <c r="K2" s="61"/>
      <c r="L2" s="61"/>
      <c r="M2" s="61"/>
    </row>
    <row r="3" spans="1:13" ht="37.15" customHeight="1">
      <c r="A3" s="548" t="s">
        <v>484</v>
      </c>
      <c r="B3" s="548"/>
      <c r="C3" s="548"/>
      <c r="D3" s="548"/>
      <c r="E3" s="548"/>
      <c r="F3" s="548"/>
      <c r="G3" s="548"/>
      <c r="H3" s="548"/>
      <c r="I3" s="62"/>
      <c r="J3" s="63"/>
      <c r="K3" s="63"/>
      <c r="L3" s="63"/>
      <c r="M3" s="63"/>
    </row>
    <row r="4" spans="1:13" ht="14.25" customHeight="1">
      <c r="A4" s="549" t="str">
        <f>'ngay thang'!B12</f>
        <v>Tại ngày 31 tháng 08 năm 2024/As at 31 Aug 2024</v>
      </c>
      <c r="B4" s="550"/>
      <c r="C4" s="550"/>
      <c r="D4" s="550"/>
      <c r="E4" s="550"/>
      <c r="F4" s="550"/>
      <c r="G4" s="550"/>
      <c r="H4" s="550"/>
      <c r="I4" s="64"/>
      <c r="J4" s="17"/>
      <c r="K4" s="17"/>
      <c r="L4" s="17"/>
      <c r="M4" s="17"/>
    </row>
    <row r="5" spans="1:13" ht="13.5" customHeight="1">
      <c r="A5" s="17"/>
      <c r="B5" s="17"/>
      <c r="C5" s="17"/>
      <c r="D5" s="17"/>
      <c r="E5" s="17"/>
      <c r="F5" s="17"/>
      <c r="G5" s="17"/>
      <c r="H5" s="65"/>
      <c r="I5" s="64"/>
      <c r="J5" s="17"/>
      <c r="K5" s="17"/>
      <c r="L5" s="17"/>
      <c r="M5" s="17"/>
    </row>
    <row r="6" spans="1:13" ht="31.5" customHeight="1">
      <c r="A6" s="560" t="s">
        <v>611</v>
      </c>
      <c r="B6" s="560"/>
      <c r="C6" s="563" t="s">
        <v>457</v>
      </c>
      <c r="D6" s="563"/>
      <c r="E6" s="563"/>
      <c r="F6" s="563"/>
      <c r="G6" s="563"/>
      <c r="H6" s="563"/>
      <c r="I6" s="66"/>
      <c r="J6" s="67"/>
      <c r="K6" s="67"/>
      <c r="L6" s="67"/>
      <c r="M6" s="67"/>
    </row>
    <row r="7" spans="1:13" ht="31.5" customHeight="1">
      <c r="A7" s="560" t="s">
        <v>242</v>
      </c>
      <c r="B7" s="560"/>
      <c r="C7" s="570" t="s">
        <v>612</v>
      </c>
      <c r="D7" s="570"/>
      <c r="E7" s="570"/>
      <c r="F7" s="570"/>
      <c r="G7" s="570"/>
      <c r="H7" s="570"/>
      <c r="I7" s="68"/>
      <c r="J7" s="69"/>
      <c r="K7" s="69"/>
      <c r="L7" s="69"/>
      <c r="M7" s="69"/>
    </row>
    <row r="8" spans="1:13" ht="31.5" customHeight="1">
      <c r="A8" s="560" t="s">
        <v>613</v>
      </c>
      <c r="B8" s="560"/>
      <c r="C8" s="563" t="s">
        <v>632</v>
      </c>
      <c r="D8" s="563"/>
      <c r="E8" s="563"/>
      <c r="F8" s="563"/>
      <c r="G8" s="563"/>
      <c r="H8" s="563"/>
      <c r="I8" s="66"/>
      <c r="J8" s="67"/>
      <c r="K8" s="67"/>
      <c r="L8" s="67"/>
      <c r="M8" s="67"/>
    </row>
    <row r="9" spans="1:13" ht="24.75" customHeight="1">
      <c r="A9" s="571" t="s">
        <v>614</v>
      </c>
      <c r="B9" s="560"/>
      <c r="C9" s="563" t="str">
        <f>'BCKetQuaHoatDong DT nuoc ngoai'!C9:D9</f>
        <v>Ngày 05 tháng 09 năm 2024
05 Sep 2024</v>
      </c>
      <c r="D9" s="563"/>
      <c r="E9" s="563"/>
      <c r="F9" s="563"/>
      <c r="G9" s="563"/>
      <c r="H9" s="563"/>
      <c r="I9" s="70"/>
      <c r="J9" s="70"/>
      <c r="K9" s="70"/>
      <c r="L9" s="70"/>
      <c r="M9" s="70"/>
    </row>
    <row r="10" spans="1:13" ht="9" customHeight="1">
      <c r="A10" s="71"/>
      <c r="B10" s="71"/>
      <c r="C10" s="71"/>
      <c r="D10" s="71"/>
      <c r="E10" s="71"/>
      <c r="F10" s="71"/>
      <c r="G10" s="71"/>
      <c r="I10" s="73"/>
      <c r="J10" s="74"/>
      <c r="K10" s="74"/>
      <c r="L10" s="74"/>
      <c r="M10" s="74"/>
    </row>
    <row r="11" spans="1:13" ht="17.45" customHeight="1">
      <c r="A11" s="75" t="s">
        <v>509</v>
      </c>
      <c r="B11" s="75"/>
      <c r="C11" s="75"/>
      <c r="D11" s="75"/>
      <c r="E11" s="75"/>
      <c r="F11" s="75"/>
      <c r="G11" s="75"/>
      <c r="H11" s="76" t="s">
        <v>510</v>
      </c>
      <c r="I11" s="77"/>
      <c r="J11" s="78"/>
      <c r="K11" s="78"/>
      <c r="L11" s="78"/>
      <c r="M11" s="78"/>
    </row>
    <row r="12" spans="1:13" ht="59.25" customHeight="1">
      <c r="A12" s="565" t="s">
        <v>511</v>
      </c>
      <c r="B12" s="565" t="s">
        <v>512</v>
      </c>
      <c r="C12" s="565" t="s">
        <v>513</v>
      </c>
      <c r="D12" s="576" t="s">
        <v>514</v>
      </c>
      <c r="E12" s="577"/>
      <c r="F12" s="576" t="s">
        <v>515</v>
      </c>
      <c r="G12" s="577"/>
      <c r="H12" s="565" t="s">
        <v>516</v>
      </c>
      <c r="I12" s="79"/>
      <c r="J12" s="80"/>
      <c r="K12" s="80"/>
      <c r="L12" s="80"/>
      <c r="M12" s="80"/>
    </row>
    <row r="13" spans="1:13" ht="30" customHeight="1">
      <c r="A13" s="566"/>
      <c r="B13" s="566"/>
      <c r="C13" s="566"/>
      <c r="D13" s="40" t="s">
        <v>472</v>
      </c>
      <c r="E13" s="41" t="s">
        <v>489</v>
      </c>
      <c r="F13" s="40" t="s">
        <v>472</v>
      </c>
      <c r="G13" s="41" t="s">
        <v>489</v>
      </c>
      <c r="H13" s="566"/>
      <c r="I13" s="79"/>
      <c r="J13" s="80"/>
      <c r="K13" s="80"/>
      <c r="L13" s="80"/>
      <c r="M13" s="80"/>
    </row>
    <row r="14" spans="1:13" ht="39" customHeight="1">
      <c r="A14" s="42" t="s">
        <v>46</v>
      </c>
      <c r="B14" s="43" t="s">
        <v>517</v>
      </c>
      <c r="C14" s="42"/>
      <c r="D14" s="40"/>
      <c r="E14" s="41"/>
      <c r="F14" s="41"/>
      <c r="G14" s="41"/>
      <c r="H14" s="361"/>
      <c r="I14" s="79"/>
      <c r="J14" s="80"/>
      <c r="K14" s="80"/>
      <c r="L14" s="80"/>
      <c r="M14" s="80"/>
    </row>
    <row r="15" spans="1:13" ht="19.5" customHeight="1">
      <c r="A15" s="42">
        <v>1</v>
      </c>
      <c r="B15" s="42"/>
      <c r="C15" s="42"/>
      <c r="D15" s="40"/>
      <c r="E15" s="41"/>
      <c r="F15" s="41"/>
      <c r="G15" s="41"/>
      <c r="H15" s="361"/>
      <c r="I15" s="79"/>
      <c r="J15" s="80"/>
      <c r="K15" s="80"/>
      <c r="L15" s="80"/>
      <c r="M15" s="80"/>
    </row>
    <row r="16" spans="1:13" ht="33" customHeight="1">
      <c r="A16" s="42"/>
      <c r="B16" s="43" t="s">
        <v>432</v>
      </c>
      <c r="C16" s="42"/>
      <c r="D16" s="40"/>
      <c r="E16" s="41"/>
      <c r="F16" s="41"/>
      <c r="G16" s="41"/>
      <c r="H16" s="361"/>
      <c r="I16" s="79"/>
      <c r="J16" s="80"/>
      <c r="K16" s="80"/>
      <c r="L16" s="80"/>
      <c r="M16" s="80"/>
    </row>
    <row r="17" spans="1:14" ht="28.5" customHeight="1">
      <c r="A17" s="42" t="s">
        <v>56</v>
      </c>
      <c r="B17" s="43" t="s">
        <v>518</v>
      </c>
      <c r="C17" s="42"/>
      <c r="D17" s="40"/>
      <c r="E17" s="41"/>
      <c r="F17" s="41"/>
      <c r="G17" s="41"/>
      <c r="H17" s="361"/>
      <c r="I17" s="79"/>
      <c r="J17" s="80"/>
      <c r="K17" s="80"/>
      <c r="L17" s="80"/>
      <c r="M17" s="80"/>
    </row>
    <row r="18" spans="1:14" ht="19.5" customHeight="1">
      <c r="A18" s="42">
        <v>1</v>
      </c>
      <c r="B18" s="43"/>
      <c r="C18" s="42"/>
      <c r="D18" s="40"/>
      <c r="E18" s="41"/>
      <c r="F18" s="41"/>
      <c r="G18" s="41"/>
      <c r="H18" s="361"/>
      <c r="I18" s="79"/>
      <c r="J18" s="80"/>
      <c r="K18" s="80"/>
      <c r="L18" s="80"/>
      <c r="M18" s="80"/>
    </row>
    <row r="19" spans="1:14" ht="34.5" customHeight="1">
      <c r="A19" s="42"/>
      <c r="B19" s="43" t="s">
        <v>432</v>
      </c>
      <c r="C19" s="42"/>
      <c r="D19" s="40"/>
      <c r="E19" s="41"/>
      <c r="F19" s="41"/>
      <c r="G19" s="41"/>
      <c r="H19" s="361"/>
      <c r="I19" s="79"/>
      <c r="J19" s="80"/>
      <c r="K19" s="80"/>
      <c r="L19" s="80"/>
      <c r="M19" s="80"/>
    </row>
    <row r="20" spans="1:14" ht="30" customHeight="1">
      <c r="A20" s="81" t="s">
        <v>133</v>
      </c>
      <c r="B20" s="82" t="s">
        <v>519</v>
      </c>
      <c r="C20" s="83"/>
      <c r="D20" s="82"/>
      <c r="E20" s="84"/>
      <c r="F20" s="85"/>
      <c r="G20" s="85"/>
      <c r="H20" s="362"/>
      <c r="I20" s="44"/>
      <c r="J20" s="44"/>
      <c r="K20" s="86"/>
      <c r="L20" s="86"/>
      <c r="M20" s="86"/>
      <c r="N20" s="87"/>
    </row>
    <row r="21" spans="1:14" ht="30" customHeight="1">
      <c r="A21" s="81">
        <v>1</v>
      </c>
      <c r="B21" s="82"/>
      <c r="C21" s="83"/>
      <c r="D21" s="82"/>
      <c r="E21" s="84"/>
      <c r="F21" s="85"/>
      <c r="G21" s="85"/>
      <c r="H21" s="362"/>
      <c r="I21" s="44"/>
      <c r="J21" s="44"/>
      <c r="K21" s="86"/>
      <c r="L21" s="86"/>
      <c r="M21" s="86"/>
      <c r="N21" s="87"/>
    </row>
    <row r="22" spans="1:14" s="92" customFormat="1" ht="25.5">
      <c r="A22" s="88"/>
      <c r="B22" s="82" t="s">
        <v>432</v>
      </c>
      <c r="C22" s="83"/>
      <c r="D22" s="89"/>
      <c r="E22" s="90"/>
      <c r="F22" s="91"/>
      <c r="G22" s="91"/>
      <c r="H22" s="362"/>
    </row>
    <row r="23" spans="1:14" s="94" customFormat="1" ht="25.5">
      <c r="A23" s="81" t="s">
        <v>260</v>
      </c>
      <c r="B23" s="82" t="s">
        <v>520</v>
      </c>
      <c r="C23" s="83"/>
      <c r="D23" s="89"/>
      <c r="E23" s="90"/>
      <c r="F23" s="93"/>
      <c r="G23" s="93"/>
      <c r="H23" s="363"/>
    </row>
    <row r="24" spans="1:14" s="94" customFormat="1" ht="15">
      <c r="A24" s="81">
        <v>1</v>
      </c>
      <c r="B24" s="82"/>
      <c r="C24" s="83"/>
      <c r="D24" s="89"/>
      <c r="E24" s="90"/>
      <c r="F24" s="93"/>
      <c r="G24" s="93"/>
      <c r="H24" s="363"/>
    </row>
    <row r="25" spans="1:14" s="94" customFormat="1" ht="25.5">
      <c r="A25" s="88"/>
      <c r="B25" s="82" t="s">
        <v>432</v>
      </c>
      <c r="C25" s="95"/>
      <c r="D25" s="95"/>
      <c r="E25" s="96"/>
      <c r="F25" s="96"/>
      <c r="G25" s="96"/>
      <c r="H25" s="363"/>
    </row>
    <row r="26" spans="1:14" s="94" customFormat="1" ht="25.5">
      <c r="A26" s="81" t="s">
        <v>139</v>
      </c>
      <c r="B26" s="82" t="s">
        <v>521</v>
      </c>
      <c r="C26" s="89"/>
      <c r="D26" s="89"/>
      <c r="E26" s="90"/>
      <c r="F26" s="90"/>
      <c r="G26" s="90"/>
      <c r="H26" s="363"/>
    </row>
    <row r="27" spans="1:14" s="94" customFormat="1" ht="15">
      <c r="A27" s="81">
        <v>1</v>
      </c>
      <c r="B27" s="88"/>
      <c r="C27" s="97"/>
      <c r="D27" s="97"/>
      <c r="E27" s="98"/>
      <c r="F27" s="99"/>
      <c r="G27" s="99"/>
      <c r="H27" s="364"/>
    </row>
    <row r="28" spans="1:14" s="101" customFormat="1" ht="25.5">
      <c r="A28" s="88"/>
      <c r="B28" s="82" t="s">
        <v>432</v>
      </c>
      <c r="C28" s="100"/>
      <c r="D28" s="89"/>
      <c r="E28" s="90"/>
      <c r="F28" s="91"/>
      <c r="G28" s="91"/>
      <c r="H28" s="365"/>
    </row>
    <row r="29" spans="1:14" s="92" customFormat="1" ht="25.5">
      <c r="A29" s="81" t="s">
        <v>67</v>
      </c>
      <c r="B29" s="82" t="s">
        <v>522</v>
      </c>
      <c r="C29" s="83"/>
      <c r="D29" s="89"/>
      <c r="E29" s="90"/>
      <c r="F29" s="93"/>
      <c r="G29" s="93"/>
      <c r="H29" s="363"/>
    </row>
    <row r="30" spans="1:14" s="92" customFormat="1" ht="15">
      <c r="A30" s="81">
        <v>1</v>
      </c>
      <c r="B30" s="88"/>
      <c r="C30" s="102"/>
      <c r="D30" s="102"/>
      <c r="E30" s="103"/>
      <c r="F30" s="104"/>
      <c r="G30" s="104"/>
      <c r="H30" s="366"/>
    </row>
    <row r="31" spans="1:14" s="101" customFormat="1" ht="25.5">
      <c r="A31" s="82"/>
      <c r="B31" s="82" t="s">
        <v>432</v>
      </c>
      <c r="C31" s="89"/>
      <c r="D31" s="89"/>
      <c r="E31" s="90"/>
      <c r="F31" s="91"/>
      <c r="G31" s="91"/>
      <c r="H31" s="365"/>
    </row>
    <row r="32" spans="1:14" s="92" customFormat="1" ht="25.5">
      <c r="A32" s="81" t="s">
        <v>142</v>
      </c>
      <c r="B32" s="82" t="s">
        <v>523</v>
      </c>
      <c r="C32" s="100"/>
      <c r="D32" s="89"/>
      <c r="E32" s="90"/>
      <c r="F32" s="96"/>
      <c r="G32" s="96"/>
      <c r="H32" s="365"/>
      <c r="I32" s="105"/>
    </row>
    <row r="33" spans="1:13">
      <c r="A33" s="106"/>
      <c r="B33" s="106"/>
      <c r="C33" s="107"/>
      <c r="D33" s="108"/>
      <c r="E33" s="109"/>
      <c r="F33" s="110"/>
      <c r="G33" s="110"/>
      <c r="H33" s="367"/>
      <c r="I33" s="111"/>
      <c r="J33" s="112"/>
      <c r="K33" s="112"/>
      <c r="L33" s="112"/>
      <c r="M33" s="112"/>
    </row>
    <row r="34" spans="1:13">
      <c r="A34" s="564" t="s">
        <v>482</v>
      </c>
      <c r="B34" s="564"/>
      <c r="C34" s="564"/>
      <c r="D34" s="564"/>
      <c r="E34" s="564"/>
      <c r="F34" s="564"/>
      <c r="G34" s="564"/>
    </row>
    <row r="36" spans="1:13" ht="12.75" customHeight="1">
      <c r="A36" s="114" t="str">
        <f>'BCKetQuaHoatDong DT nuoc ngoai'!A27</f>
        <v>Đại diện được ủy quyền của Ngân hàng giám sát</v>
      </c>
      <c r="B36" s="114"/>
      <c r="C36" s="71"/>
      <c r="F36" s="574" t="str">
        <f>'BCKetQuaHoatDong DT nuoc ngoai'!E27</f>
        <v>Đại diện được ủy quyền của Công ty quản lý Quỹ</v>
      </c>
      <c r="G36" s="574"/>
      <c r="H36" s="574"/>
      <c r="I36" s="54"/>
      <c r="J36" s="54"/>
      <c r="K36" s="54"/>
      <c r="L36" s="54"/>
      <c r="M36" s="54"/>
    </row>
    <row r="37" spans="1:13">
      <c r="A37" s="45" t="s">
        <v>176</v>
      </c>
      <c r="B37" s="46"/>
      <c r="C37" s="71"/>
      <c r="F37" s="575" t="s">
        <v>177</v>
      </c>
      <c r="G37" s="575"/>
      <c r="H37" s="575"/>
      <c r="I37" s="54"/>
      <c r="J37" s="54"/>
      <c r="K37" s="54"/>
      <c r="L37" s="54"/>
      <c r="M37" s="54"/>
    </row>
    <row r="38" spans="1:13">
      <c r="A38" s="115"/>
      <c r="B38" s="115"/>
      <c r="C38" s="71"/>
      <c r="D38" s="116"/>
      <c r="E38" s="116"/>
      <c r="F38" s="116"/>
      <c r="G38" s="116"/>
      <c r="I38" s="73"/>
      <c r="J38" s="74"/>
      <c r="K38" s="74"/>
      <c r="L38" s="74"/>
      <c r="M38" s="74"/>
    </row>
    <row r="39" spans="1:13">
      <c r="A39" s="115"/>
      <c r="B39" s="115"/>
      <c r="C39" s="71"/>
      <c r="D39" s="116"/>
      <c r="E39" s="116"/>
      <c r="F39" s="116"/>
      <c r="G39" s="116"/>
      <c r="I39" s="73"/>
      <c r="J39" s="74"/>
      <c r="K39" s="74"/>
      <c r="L39" s="74"/>
      <c r="M39" s="74"/>
    </row>
    <row r="40" spans="1:13">
      <c r="A40" s="115"/>
      <c r="B40" s="115"/>
      <c r="C40" s="71"/>
      <c r="D40" s="116"/>
      <c r="E40" s="116"/>
      <c r="F40" s="116"/>
      <c r="G40" s="116"/>
      <c r="I40" s="73"/>
      <c r="J40" s="74"/>
      <c r="K40" s="74"/>
      <c r="L40" s="74"/>
      <c r="M40" s="74"/>
    </row>
    <row r="41" spans="1:13">
      <c r="A41" s="115"/>
      <c r="B41" s="115"/>
      <c r="C41" s="71"/>
      <c r="D41" s="116"/>
      <c r="E41" s="116"/>
      <c r="F41" s="116"/>
      <c r="G41" s="116"/>
      <c r="I41" s="73"/>
      <c r="J41" s="74"/>
      <c r="K41" s="74"/>
      <c r="L41" s="74"/>
      <c r="M41" s="74"/>
    </row>
    <row r="42" spans="1:13">
      <c r="A42" s="115"/>
      <c r="B42" s="115"/>
      <c r="C42" s="71"/>
      <c r="D42" s="116"/>
      <c r="E42" s="116"/>
      <c r="F42" s="116"/>
      <c r="G42" s="116"/>
      <c r="I42" s="73"/>
      <c r="J42" s="74"/>
      <c r="K42" s="74"/>
      <c r="L42" s="74"/>
      <c r="M42" s="74"/>
    </row>
    <row r="43" spans="1:13">
      <c r="A43" s="115"/>
      <c r="B43" s="115"/>
      <c r="C43" s="71"/>
      <c r="D43" s="116"/>
      <c r="E43" s="116"/>
      <c r="F43" s="116"/>
      <c r="G43" s="116"/>
      <c r="I43" s="73"/>
      <c r="J43" s="74"/>
      <c r="K43" s="74"/>
      <c r="L43" s="74"/>
      <c r="M43" s="74"/>
    </row>
    <row r="44" spans="1:13">
      <c r="A44" s="115"/>
      <c r="B44" s="115"/>
      <c r="C44" s="71"/>
      <c r="D44" s="116"/>
      <c r="E44" s="116"/>
      <c r="F44" s="116"/>
      <c r="G44" s="116"/>
      <c r="I44" s="73"/>
      <c r="J44" s="74"/>
      <c r="K44" s="74"/>
      <c r="L44" s="74"/>
      <c r="M44" s="74"/>
    </row>
    <row r="45" spans="1:13">
      <c r="A45" s="115"/>
      <c r="B45" s="115"/>
      <c r="C45" s="71"/>
      <c r="D45" s="116"/>
      <c r="E45" s="116"/>
      <c r="F45" s="116"/>
      <c r="G45" s="116"/>
      <c r="I45" s="73"/>
      <c r="J45" s="74"/>
      <c r="K45" s="74"/>
      <c r="L45" s="74"/>
      <c r="M45" s="74"/>
    </row>
    <row r="46" spans="1:13">
      <c r="A46" s="115"/>
      <c r="B46" s="115"/>
      <c r="C46" s="71"/>
      <c r="D46" s="116"/>
      <c r="E46" s="116"/>
      <c r="F46" s="116"/>
      <c r="G46" s="116"/>
      <c r="I46" s="73"/>
      <c r="J46" s="74"/>
      <c r="K46" s="74"/>
      <c r="L46" s="74"/>
      <c r="M46" s="74"/>
    </row>
    <row r="47" spans="1:13">
      <c r="A47" s="115"/>
      <c r="B47" s="115"/>
      <c r="C47" s="71"/>
      <c r="D47" s="116"/>
      <c r="E47" s="116"/>
      <c r="F47" s="116"/>
      <c r="G47" s="116"/>
      <c r="I47" s="73"/>
      <c r="J47" s="74"/>
      <c r="K47" s="74"/>
      <c r="L47" s="74"/>
      <c r="M47" s="74"/>
    </row>
    <row r="48" spans="1:13">
      <c r="A48" s="117"/>
      <c r="B48" s="117"/>
      <c r="C48" s="118"/>
      <c r="D48" s="116"/>
      <c r="E48" s="116"/>
      <c r="F48" s="116"/>
      <c r="G48" s="116"/>
      <c r="H48" s="119"/>
      <c r="I48" s="73"/>
      <c r="J48" s="74"/>
      <c r="K48" s="74"/>
      <c r="L48" s="74"/>
      <c r="M48" s="74"/>
    </row>
    <row r="49" spans="1:13">
      <c r="A49" s="47" t="s">
        <v>497</v>
      </c>
      <c r="B49" s="47"/>
      <c r="C49" s="120"/>
      <c r="D49" s="48"/>
      <c r="E49" s="49"/>
      <c r="F49" s="121" t="s">
        <v>524</v>
      </c>
      <c r="G49" s="122"/>
      <c r="H49" s="48"/>
      <c r="I49" s="50"/>
      <c r="J49" s="49"/>
      <c r="K49" s="49"/>
      <c r="L49" s="49"/>
      <c r="M49" s="49"/>
    </row>
    <row r="50" spans="1:13">
      <c r="A50" s="51" t="s">
        <v>617</v>
      </c>
      <c r="B50" s="51"/>
      <c r="C50" s="118"/>
      <c r="D50" s="52"/>
      <c r="E50" s="53"/>
      <c r="F50" s="123"/>
      <c r="G50" s="123"/>
      <c r="H50" s="53"/>
      <c r="I50" s="54"/>
      <c r="J50" s="53"/>
      <c r="K50" s="53"/>
      <c r="L50" s="53"/>
      <c r="M50" s="53"/>
    </row>
    <row r="51" spans="1:13">
      <c r="A51" s="45" t="s">
        <v>238</v>
      </c>
      <c r="B51" s="45"/>
      <c r="C51" s="71"/>
      <c r="D51" s="55"/>
      <c r="E51" s="55"/>
      <c r="F51" s="56"/>
      <c r="G51" s="56"/>
      <c r="H51" s="53"/>
      <c r="I51" s="54"/>
      <c r="J51" s="53"/>
      <c r="K51" s="53"/>
      <c r="L51" s="53"/>
      <c r="M51" s="53"/>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13" zoomScale="115" zoomScaleNormal="115" workbookViewId="0">
      <selection activeCell="C11" sqref="C11:F11"/>
    </sheetView>
  </sheetViews>
  <sheetFormatPr defaultColWidth="9.140625" defaultRowHeight="15"/>
  <cols>
    <col min="1" max="1" width="7.85546875" style="198" customWidth="1"/>
    <col min="2" max="2" width="15.7109375" style="198" customWidth="1"/>
    <col min="3" max="3" width="33.85546875" style="198" customWidth="1"/>
    <col min="4" max="4" width="32" style="198" customWidth="1"/>
    <col min="5" max="9" width="9.140625" style="198"/>
    <col min="10" max="14" width="9.140625" style="220"/>
    <col min="15" max="16384" width="9.140625" style="198"/>
  </cols>
  <sheetData>
    <row r="2" spans="1:12" ht="18.75">
      <c r="B2" s="199" t="s">
        <v>572</v>
      </c>
    </row>
    <row r="3" spans="1:12" ht="19.5">
      <c r="B3" s="200" t="s">
        <v>561</v>
      </c>
    </row>
    <row r="4" spans="1:12" ht="18.75">
      <c r="B4" s="201"/>
      <c r="C4" s="202" t="s">
        <v>562</v>
      </c>
      <c r="D4" s="203" t="s">
        <v>563</v>
      </c>
    </row>
    <row r="5" spans="1:12" ht="18.75">
      <c r="B5" s="201"/>
      <c r="C5" s="204" t="s">
        <v>564</v>
      </c>
      <c r="D5" s="205" t="s">
        <v>565</v>
      </c>
    </row>
    <row r="6" spans="1:12" ht="18.75">
      <c r="B6" s="201"/>
      <c r="C6" s="202" t="s">
        <v>566</v>
      </c>
      <c r="D6" s="237">
        <v>8</v>
      </c>
      <c r="J6" s="220" t="s">
        <v>563</v>
      </c>
    </row>
    <row r="7" spans="1:12" ht="18.75">
      <c r="B7" s="201"/>
      <c r="C7" s="204" t="s">
        <v>567</v>
      </c>
      <c r="D7" s="206"/>
    </row>
    <row r="8" spans="1:12" ht="18.75">
      <c r="B8" s="201"/>
      <c r="C8" s="202" t="s">
        <v>568</v>
      </c>
      <c r="D8" s="203">
        <v>2024</v>
      </c>
      <c r="J8" s="220" t="s">
        <v>569</v>
      </c>
    </row>
    <row r="9" spans="1:12" ht="18.75">
      <c r="B9" s="201"/>
      <c r="C9" s="207" t="s">
        <v>570</v>
      </c>
      <c r="D9" s="208">
        <f>D8</f>
        <v>2024</v>
      </c>
      <c r="J9" s="220" t="s">
        <v>571</v>
      </c>
    </row>
    <row r="10" spans="1:12" ht="18.75">
      <c r="B10" s="201"/>
      <c r="C10" s="207"/>
      <c r="D10" s="208"/>
    </row>
    <row r="11" spans="1:12" ht="34.5" customHeight="1">
      <c r="A11" s="498" t="s">
        <v>245</v>
      </c>
      <c r="B11" s="498"/>
      <c r="C11" s="498" t="s">
        <v>630</v>
      </c>
      <c r="D11" s="498"/>
      <c r="E11" s="498"/>
      <c r="F11" s="498"/>
    </row>
    <row r="12" spans="1:12" ht="26.25" customHeight="1">
      <c r="A12" s="498" t="s">
        <v>243</v>
      </c>
      <c r="B12" s="498"/>
      <c r="C12" s="498" t="s">
        <v>631</v>
      </c>
      <c r="D12" s="498"/>
      <c r="E12" s="498"/>
      <c r="F12" s="498"/>
    </row>
    <row r="13" spans="1:12" ht="48" customHeight="1">
      <c r="A13" s="496" t="s">
        <v>242</v>
      </c>
      <c r="B13" s="496"/>
      <c r="C13" s="496" t="s">
        <v>244</v>
      </c>
      <c r="D13" s="496"/>
      <c r="E13" s="496"/>
      <c r="F13" s="496"/>
      <c r="J13" s="220">
        <v>1</v>
      </c>
      <c r="K13" s="220" t="s">
        <v>46</v>
      </c>
    </row>
    <row r="14" spans="1:12" ht="34.5" customHeight="1">
      <c r="A14" s="496" t="s">
        <v>246</v>
      </c>
      <c r="B14" s="496"/>
      <c r="C14" s="497">
        <v>45540</v>
      </c>
      <c r="D14" s="497"/>
      <c r="E14" s="497"/>
      <c r="F14" s="497"/>
    </row>
    <row r="15" spans="1:12">
      <c r="B15" s="209"/>
      <c r="J15" s="220">
        <v>4</v>
      </c>
      <c r="K15" s="220" t="s">
        <v>135</v>
      </c>
    </row>
    <row r="16" spans="1:12">
      <c r="D16" s="209" t="s">
        <v>573</v>
      </c>
      <c r="J16" s="220">
        <v>5</v>
      </c>
      <c r="K16" s="221"/>
      <c r="L16" s="221"/>
    </row>
    <row r="17" spans="2:12">
      <c r="D17" s="209" t="s">
        <v>574</v>
      </c>
      <c r="K17" s="221"/>
      <c r="L17" s="221"/>
    </row>
    <row r="18" spans="2:12">
      <c r="B18" s="210" t="s">
        <v>620</v>
      </c>
      <c r="C18" s="210" t="s">
        <v>621</v>
      </c>
      <c r="D18" s="210" t="s">
        <v>622</v>
      </c>
      <c r="J18" s="220">
        <v>6</v>
      </c>
      <c r="K18" s="221"/>
      <c r="L18" s="221"/>
    </row>
    <row r="19" spans="2:12" ht="30">
      <c r="B19" s="211">
        <v>1</v>
      </c>
      <c r="C19" s="212" t="s">
        <v>623</v>
      </c>
      <c r="D19" s="213" t="s">
        <v>580</v>
      </c>
      <c r="K19" s="221"/>
      <c r="L19" s="221"/>
    </row>
    <row r="20" spans="2:12" ht="30">
      <c r="B20" s="211">
        <v>2</v>
      </c>
      <c r="C20" s="212" t="s">
        <v>624</v>
      </c>
      <c r="D20" s="213" t="s">
        <v>581</v>
      </c>
      <c r="K20" s="221"/>
      <c r="L20" s="221"/>
    </row>
    <row r="21" spans="2:12" ht="54.75" customHeight="1">
      <c r="B21" s="211" t="s">
        <v>78</v>
      </c>
      <c r="C21" s="212" t="s">
        <v>584</v>
      </c>
      <c r="D21" s="213"/>
      <c r="K21" s="221"/>
      <c r="L21" s="221"/>
    </row>
    <row r="22" spans="2:12" ht="30">
      <c r="B22" s="211">
        <v>3</v>
      </c>
      <c r="C22" s="214" t="s">
        <v>625</v>
      </c>
      <c r="D22" s="213" t="s">
        <v>576</v>
      </c>
      <c r="J22" s="220">
        <v>7</v>
      </c>
      <c r="K22" s="221"/>
      <c r="L22" s="221"/>
    </row>
    <row r="23" spans="2:12" ht="30">
      <c r="B23" s="211">
        <v>4</v>
      </c>
      <c r="C23" s="214" t="s">
        <v>626</v>
      </c>
      <c r="D23" s="213" t="s">
        <v>575</v>
      </c>
      <c r="J23" s="220">
        <v>8</v>
      </c>
      <c r="K23" s="221"/>
      <c r="L23" s="221"/>
    </row>
    <row r="24" spans="2:12" ht="30">
      <c r="B24" s="211">
        <v>5</v>
      </c>
      <c r="C24" s="214" t="s">
        <v>627</v>
      </c>
      <c r="D24" s="213" t="s">
        <v>577</v>
      </c>
      <c r="J24" s="220">
        <v>9</v>
      </c>
      <c r="K24" s="221"/>
      <c r="L24" s="221"/>
    </row>
    <row r="25" spans="2:12" ht="75">
      <c r="B25" s="211">
        <v>6</v>
      </c>
      <c r="C25" s="214" t="s">
        <v>628</v>
      </c>
      <c r="D25" s="213" t="s">
        <v>578</v>
      </c>
      <c r="J25" s="220">
        <v>10</v>
      </c>
      <c r="K25" s="221"/>
      <c r="L25" s="221"/>
    </row>
    <row r="26" spans="2:12" ht="30">
      <c r="B26" s="211">
        <v>7</v>
      </c>
      <c r="C26" s="214" t="s">
        <v>629</v>
      </c>
      <c r="D26" s="213" t="s">
        <v>579</v>
      </c>
      <c r="J26" s="220">
        <v>11</v>
      </c>
      <c r="K26" s="221"/>
      <c r="L26" s="221"/>
    </row>
    <row r="27" spans="2:12" ht="75">
      <c r="B27" s="211">
        <v>8</v>
      </c>
      <c r="C27" s="214" t="s">
        <v>628</v>
      </c>
      <c r="D27" s="213" t="s">
        <v>578</v>
      </c>
    </row>
    <row r="28" spans="2:12" ht="87" customHeight="1">
      <c r="B28" s="211" t="s">
        <v>86</v>
      </c>
      <c r="C28" s="212" t="s">
        <v>582</v>
      </c>
      <c r="D28" s="215" t="s">
        <v>583</v>
      </c>
    </row>
    <row r="31" spans="2:12" ht="28.5" customHeight="1">
      <c r="B31" s="216"/>
      <c r="D31" s="216"/>
    </row>
    <row r="32" spans="2:12">
      <c r="B32" s="217"/>
      <c r="D32" s="217"/>
    </row>
    <row r="33" spans="2:4">
      <c r="B33" s="218"/>
      <c r="D33" s="218"/>
    </row>
    <row r="34" spans="2:4">
      <c r="B34" s="218"/>
      <c r="D34" s="218"/>
    </row>
    <row r="35" spans="2:4">
      <c r="B35" s="219"/>
      <c r="D35" s="209"/>
    </row>
    <row r="36" spans="2:4">
      <c r="B36" s="219"/>
      <c r="D36" s="219"/>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
  <sheetViews>
    <sheetView view="pageBreakPreview" topLeftCell="A43" zoomScale="85" zoomScaleNormal="100" zoomScaleSheetLayoutView="85" workbookViewId="0">
      <selection activeCell="A43" sqref="A1:XFD1048576"/>
    </sheetView>
  </sheetViews>
  <sheetFormatPr defaultColWidth="9.140625" defaultRowHeight="12.75"/>
  <cols>
    <col min="1" max="1" width="49.28515625" style="1" customWidth="1"/>
    <col min="2" max="2" width="14.28515625" style="1" customWidth="1"/>
    <col min="3" max="3" width="9.140625" style="1"/>
    <col min="4" max="4" width="21.5703125" style="238" customWidth="1"/>
    <col min="5" max="5" width="22.140625" style="238" customWidth="1"/>
    <col min="6" max="6" width="20.42578125" style="238" customWidth="1"/>
    <col min="7" max="7" width="18.42578125" style="238" customWidth="1"/>
    <col min="8" max="8" width="19.7109375" style="24" hidden="1" customWidth="1"/>
    <col min="9" max="9" width="12.85546875" style="24" hidden="1" customWidth="1"/>
    <col min="10" max="10" width="14.7109375" style="24" hidden="1" customWidth="1"/>
    <col min="11" max="12" width="12.85546875" style="24" hidden="1" customWidth="1"/>
    <col min="13" max="14" width="17.5703125" style="24" hidden="1" customWidth="1"/>
    <col min="15" max="15" width="21.140625" style="24" hidden="1" customWidth="1"/>
    <col min="16" max="16" width="13.42578125" style="24" hidden="1" customWidth="1"/>
    <col min="17" max="18" width="0" style="1" hidden="1" customWidth="1"/>
    <col min="19" max="20" width="14.140625" style="1" bestFit="1" customWidth="1"/>
    <col min="21" max="21" width="12.5703125" style="1" bestFit="1" customWidth="1"/>
    <col min="22" max="22" width="15.7109375" style="1" bestFit="1" customWidth="1"/>
    <col min="23" max="16384" width="9.140625" style="1"/>
  </cols>
  <sheetData>
    <row r="1" spans="1:22" ht="23.25" customHeight="1">
      <c r="A1" s="501" t="s">
        <v>233</v>
      </c>
      <c r="B1" s="501"/>
      <c r="C1" s="501"/>
      <c r="D1" s="501"/>
      <c r="E1" s="501"/>
      <c r="F1" s="501"/>
      <c r="G1" s="501"/>
    </row>
    <row r="2" spans="1:22" ht="27.75" customHeight="1">
      <c r="A2" s="502" t="s">
        <v>171</v>
      </c>
      <c r="B2" s="502"/>
      <c r="C2" s="502"/>
      <c r="D2" s="502"/>
      <c r="E2" s="502"/>
      <c r="F2" s="502"/>
      <c r="G2" s="502"/>
    </row>
    <row r="3" spans="1:22">
      <c r="A3" s="503" t="s">
        <v>172</v>
      </c>
      <c r="B3" s="503"/>
      <c r="C3" s="503"/>
      <c r="D3" s="503"/>
      <c r="E3" s="503"/>
      <c r="F3" s="503"/>
      <c r="G3" s="503"/>
    </row>
    <row r="4" spans="1:22" ht="18.75" customHeight="1">
      <c r="A4" s="503"/>
      <c r="B4" s="503"/>
      <c r="C4" s="503"/>
      <c r="D4" s="503"/>
      <c r="E4" s="503"/>
      <c r="F4" s="503"/>
      <c r="G4" s="503"/>
    </row>
    <row r="5" spans="1:22">
      <c r="A5" s="504" t="s">
        <v>645</v>
      </c>
      <c r="B5" s="504"/>
      <c r="C5" s="504"/>
      <c r="D5" s="504"/>
      <c r="E5" s="504"/>
      <c r="F5" s="504"/>
      <c r="G5" s="504"/>
    </row>
    <row r="6" spans="1:22">
      <c r="A6" s="307"/>
      <c r="B6" s="307"/>
      <c r="C6" s="307"/>
      <c r="D6" s="307"/>
      <c r="E6" s="307"/>
      <c r="F6" s="307"/>
    </row>
    <row r="7" spans="1:22" ht="30" customHeight="1">
      <c r="A7" s="306" t="s">
        <v>243</v>
      </c>
      <c r="B7" s="500" t="s">
        <v>457</v>
      </c>
      <c r="C7" s="500"/>
      <c r="D7" s="500"/>
      <c r="E7" s="500"/>
      <c r="F7" s="239"/>
      <c r="G7" s="239"/>
    </row>
    <row r="8" spans="1:22" ht="30" customHeight="1">
      <c r="A8" s="305" t="s">
        <v>242</v>
      </c>
      <c r="B8" s="499" t="s">
        <v>244</v>
      </c>
      <c r="C8" s="499"/>
      <c r="D8" s="499"/>
      <c r="E8" s="499"/>
      <c r="F8" s="240"/>
      <c r="G8" s="240"/>
    </row>
    <row r="9" spans="1:22" ht="30" customHeight="1">
      <c r="A9" s="306" t="s">
        <v>245</v>
      </c>
      <c r="B9" s="500" t="s">
        <v>630</v>
      </c>
      <c r="C9" s="500"/>
      <c r="D9" s="500"/>
      <c r="E9" s="500"/>
      <c r="F9" s="239"/>
      <c r="G9" s="239"/>
    </row>
    <row r="10" spans="1:22" ht="30" customHeight="1">
      <c r="A10" s="305" t="s">
        <v>246</v>
      </c>
      <c r="B10" s="499" t="s">
        <v>668</v>
      </c>
      <c r="C10" s="499"/>
      <c r="D10" s="499"/>
      <c r="E10" s="499"/>
      <c r="F10" s="240"/>
      <c r="G10" s="240"/>
    </row>
    <row r="12" spans="1:22" ht="33.75" customHeight="1">
      <c r="A12" s="507" t="s">
        <v>173</v>
      </c>
      <c r="B12" s="507" t="s">
        <v>174</v>
      </c>
      <c r="C12" s="507" t="s">
        <v>175</v>
      </c>
      <c r="D12" s="505" t="s">
        <v>638</v>
      </c>
      <c r="E12" s="506"/>
      <c r="F12" s="505" t="s">
        <v>633</v>
      </c>
      <c r="G12" s="506"/>
    </row>
    <row r="13" spans="1:22" ht="53.25" customHeight="1">
      <c r="A13" s="508"/>
      <c r="B13" s="508"/>
      <c r="C13" s="508"/>
      <c r="D13" s="241" t="s">
        <v>289</v>
      </c>
      <c r="E13" s="241" t="s">
        <v>290</v>
      </c>
      <c r="F13" s="241" t="s">
        <v>291</v>
      </c>
      <c r="G13" s="241" t="s">
        <v>292</v>
      </c>
      <c r="Q13" s="242"/>
      <c r="R13" s="242"/>
      <c r="S13" s="242"/>
    </row>
    <row r="14" spans="1:22" ht="25.5">
      <c r="A14" s="243" t="s">
        <v>293</v>
      </c>
      <c r="B14" s="222" t="s">
        <v>16</v>
      </c>
      <c r="C14" s="222"/>
      <c r="D14" s="330">
        <v>2455007166</v>
      </c>
      <c r="E14" s="330">
        <v>3292362715</v>
      </c>
      <c r="F14" s="330">
        <v>1953732861</v>
      </c>
      <c r="G14" s="330">
        <v>14438498035</v>
      </c>
      <c r="L14" s="244"/>
      <c r="M14" s="244"/>
      <c r="N14" s="244"/>
      <c r="O14" s="244"/>
      <c r="P14" s="244"/>
      <c r="Q14" s="245"/>
      <c r="S14" s="303"/>
      <c r="T14" s="303"/>
      <c r="U14" s="242"/>
      <c r="V14" s="242"/>
    </row>
    <row r="15" spans="1:22" ht="25.5">
      <c r="A15" s="246" t="s">
        <v>294</v>
      </c>
      <c r="B15" s="222" t="s">
        <v>17</v>
      </c>
      <c r="C15" s="222"/>
      <c r="D15" s="331">
        <v>218324800</v>
      </c>
      <c r="E15" s="331">
        <v>1198632100</v>
      </c>
      <c r="F15" s="331"/>
      <c r="G15" s="331">
        <v>269000000</v>
      </c>
      <c r="H15" s="309"/>
      <c r="I15" s="244"/>
      <c r="L15" s="244"/>
      <c r="M15" s="244"/>
      <c r="N15" s="244"/>
      <c r="O15" s="244"/>
      <c r="P15" s="244"/>
      <c r="Q15" s="245"/>
      <c r="S15" s="303"/>
      <c r="T15" s="303"/>
      <c r="U15" s="242"/>
      <c r="V15" s="242"/>
    </row>
    <row r="16" spans="1:22" ht="25.5">
      <c r="A16" s="246" t="s">
        <v>295</v>
      </c>
      <c r="B16" s="222" t="s">
        <v>18</v>
      </c>
      <c r="C16" s="222"/>
      <c r="D16" s="331">
        <v>3135566</v>
      </c>
      <c r="E16" s="331">
        <v>23199015</v>
      </c>
      <c r="F16" s="331">
        <v>1758940</v>
      </c>
      <c r="G16" s="331">
        <v>146705114</v>
      </c>
      <c r="H16" s="309"/>
      <c r="I16" s="244"/>
      <c r="L16" s="244"/>
      <c r="M16" s="244"/>
      <c r="N16" s="244"/>
      <c r="O16" s="244"/>
      <c r="P16" s="244"/>
      <c r="Q16" s="245"/>
      <c r="S16" s="303"/>
      <c r="T16" s="303"/>
      <c r="U16" s="242"/>
      <c r="V16" s="242"/>
    </row>
    <row r="17" spans="1:22" ht="25.5">
      <c r="A17" s="246" t="s">
        <v>296</v>
      </c>
      <c r="B17" s="222" t="s">
        <v>27</v>
      </c>
      <c r="C17" s="222"/>
      <c r="D17" s="331">
        <v>-2426816740</v>
      </c>
      <c r="E17" s="331">
        <v>5571677562</v>
      </c>
      <c r="F17" s="331">
        <v>1069491316</v>
      </c>
      <c r="G17" s="331">
        <v>8511344078</v>
      </c>
      <c r="H17" s="309"/>
      <c r="I17" s="244"/>
      <c r="L17" s="244"/>
      <c r="M17" s="244"/>
      <c r="N17" s="244"/>
      <c r="O17" s="244"/>
      <c r="P17" s="244"/>
      <c r="Q17" s="245"/>
      <c r="S17" s="303"/>
      <c r="T17" s="303"/>
      <c r="U17" s="242"/>
      <c r="V17" s="242"/>
    </row>
    <row r="18" spans="1:22" ht="38.25">
      <c r="A18" s="246" t="s">
        <v>297</v>
      </c>
      <c r="B18" s="222" t="s">
        <v>28</v>
      </c>
      <c r="C18" s="222"/>
      <c r="D18" s="331">
        <v>4660363540</v>
      </c>
      <c r="E18" s="331">
        <v>-3501145962</v>
      </c>
      <c r="F18" s="331">
        <v>882482605</v>
      </c>
      <c r="G18" s="331">
        <v>5511448843</v>
      </c>
      <c r="L18" s="244"/>
      <c r="M18" s="244"/>
      <c r="N18" s="244"/>
      <c r="O18" s="244"/>
      <c r="P18" s="244"/>
      <c r="Q18" s="245"/>
      <c r="S18" s="303"/>
      <c r="T18" s="303"/>
      <c r="U18" s="242"/>
      <c r="V18" s="242"/>
    </row>
    <row r="19" spans="1:22" ht="25.5">
      <c r="A19" s="246" t="s">
        <v>298</v>
      </c>
      <c r="B19" s="222" t="s">
        <v>29</v>
      </c>
      <c r="C19" s="222"/>
      <c r="D19" s="331"/>
      <c r="E19" s="331"/>
      <c r="F19" s="331"/>
      <c r="G19" s="331"/>
      <c r="L19" s="244"/>
      <c r="M19" s="244"/>
      <c r="N19" s="244"/>
      <c r="O19" s="244"/>
      <c r="P19" s="244"/>
      <c r="Q19" s="245"/>
      <c r="U19" s="242"/>
      <c r="V19" s="242"/>
    </row>
    <row r="20" spans="1:22" ht="51">
      <c r="A20" s="246" t="s">
        <v>299</v>
      </c>
      <c r="B20" s="222" t="s">
        <v>30</v>
      </c>
      <c r="C20" s="222"/>
      <c r="D20" s="331"/>
      <c r="E20" s="331"/>
      <c r="F20" s="331"/>
      <c r="G20" s="331"/>
      <c r="L20" s="244"/>
      <c r="M20" s="244"/>
      <c r="N20" s="244"/>
      <c r="O20" s="244"/>
      <c r="P20" s="244"/>
      <c r="Q20" s="245"/>
      <c r="U20" s="242"/>
      <c r="V20" s="242"/>
    </row>
    <row r="21" spans="1:22" ht="25.5">
      <c r="A21" s="246" t="s">
        <v>300</v>
      </c>
      <c r="B21" s="222" t="s">
        <v>31</v>
      </c>
      <c r="C21" s="222"/>
      <c r="D21" s="331"/>
      <c r="E21" s="331"/>
      <c r="F21" s="331"/>
      <c r="G21" s="331"/>
      <c r="L21" s="244"/>
      <c r="M21" s="244"/>
      <c r="N21" s="244"/>
      <c r="O21" s="244"/>
      <c r="P21" s="244"/>
      <c r="Q21" s="245"/>
      <c r="U21" s="242"/>
      <c r="V21" s="242"/>
    </row>
    <row r="22" spans="1:22" ht="63.75">
      <c r="A22" s="246" t="s">
        <v>301</v>
      </c>
      <c r="B22" s="222" t="s">
        <v>32</v>
      </c>
      <c r="C22" s="222"/>
      <c r="D22" s="331"/>
      <c r="E22" s="331"/>
      <c r="F22" s="331"/>
      <c r="G22" s="331"/>
      <c r="L22" s="244"/>
      <c r="M22" s="244"/>
      <c r="N22" s="244"/>
      <c r="O22" s="244"/>
      <c r="P22" s="244"/>
      <c r="Q22" s="245"/>
      <c r="U22" s="242"/>
      <c r="V22" s="242"/>
    </row>
    <row r="23" spans="1:22" ht="25.5">
      <c r="A23" s="243" t="s">
        <v>302</v>
      </c>
      <c r="B23" s="222" t="s">
        <v>26</v>
      </c>
      <c r="C23" s="222"/>
      <c r="D23" s="330">
        <v>107762533</v>
      </c>
      <c r="E23" s="330">
        <v>885620530</v>
      </c>
      <c r="F23" s="330">
        <v>46421279</v>
      </c>
      <c r="G23" s="330">
        <v>363744227</v>
      </c>
      <c r="L23" s="244"/>
      <c r="M23" s="244"/>
      <c r="N23" s="244"/>
      <c r="O23" s="244"/>
      <c r="P23" s="244"/>
      <c r="Q23" s="245"/>
      <c r="S23" s="303"/>
      <c r="T23" s="303"/>
      <c r="U23" s="242"/>
      <c r="V23" s="242"/>
    </row>
    <row r="24" spans="1:22" ht="25.5">
      <c r="A24" s="246" t="s">
        <v>303</v>
      </c>
      <c r="B24" s="222" t="s">
        <v>25</v>
      </c>
      <c r="C24" s="222"/>
      <c r="D24" s="247">
        <v>107762533</v>
      </c>
      <c r="E24" s="247">
        <v>885620530</v>
      </c>
      <c r="F24" s="247">
        <v>46421279</v>
      </c>
      <c r="G24" s="247">
        <v>363744227</v>
      </c>
      <c r="L24" s="244"/>
      <c r="M24" s="244"/>
      <c r="N24" s="244"/>
      <c r="O24" s="244"/>
      <c r="P24" s="244"/>
      <c r="Q24" s="245"/>
      <c r="S24" s="303"/>
      <c r="T24" s="303"/>
      <c r="U24" s="242"/>
      <c r="V24" s="242"/>
    </row>
    <row r="25" spans="1:22" ht="51">
      <c r="A25" s="246" t="s">
        <v>304</v>
      </c>
      <c r="B25" s="222" t="s">
        <v>24</v>
      </c>
      <c r="C25" s="222"/>
      <c r="D25" s="331"/>
      <c r="E25" s="331"/>
      <c r="F25" s="331"/>
      <c r="G25" s="331"/>
      <c r="L25" s="244"/>
      <c r="M25" s="244"/>
      <c r="N25" s="244"/>
      <c r="O25" s="244"/>
      <c r="P25" s="244"/>
      <c r="Q25" s="245"/>
      <c r="U25" s="242"/>
      <c r="V25" s="242"/>
    </row>
    <row r="26" spans="1:22" ht="25.5">
      <c r="A26" s="246" t="s">
        <v>305</v>
      </c>
      <c r="B26" s="222" t="s">
        <v>23</v>
      </c>
      <c r="C26" s="222"/>
      <c r="D26" s="331"/>
      <c r="E26" s="331"/>
      <c r="F26" s="331"/>
      <c r="G26" s="331"/>
      <c r="L26" s="244"/>
      <c r="M26" s="244"/>
      <c r="N26" s="244"/>
      <c r="O26" s="244"/>
      <c r="P26" s="244"/>
      <c r="Q26" s="245"/>
      <c r="U26" s="242"/>
      <c r="V26" s="242"/>
    </row>
    <row r="27" spans="1:22" ht="51">
      <c r="A27" s="246" t="s">
        <v>306</v>
      </c>
      <c r="B27" s="222" t="s">
        <v>22</v>
      </c>
      <c r="C27" s="222"/>
      <c r="D27" s="331"/>
      <c r="E27" s="331"/>
      <c r="F27" s="331"/>
      <c r="G27" s="331"/>
      <c r="L27" s="244"/>
      <c r="M27" s="244"/>
      <c r="N27" s="244"/>
      <c r="O27" s="244"/>
      <c r="P27" s="244"/>
      <c r="Q27" s="245"/>
      <c r="U27" s="242"/>
      <c r="V27" s="242"/>
    </row>
    <row r="28" spans="1:22" ht="25.5">
      <c r="A28" s="246" t="s">
        <v>307</v>
      </c>
      <c r="B28" s="222" t="s">
        <v>33</v>
      </c>
      <c r="C28" s="222"/>
      <c r="D28" s="331"/>
      <c r="E28" s="331"/>
      <c r="F28" s="331"/>
      <c r="G28" s="331"/>
      <c r="L28" s="244"/>
      <c r="M28" s="244"/>
      <c r="N28" s="244"/>
      <c r="O28" s="244"/>
      <c r="P28" s="244"/>
      <c r="Q28" s="245"/>
      <c r="U28" s="242"/>
      <c r="V28" s="242"/>
    </row>
    <row r="29" spans="1:22" ht="25.5">
      <c r="A29" s="243" t="s">
        <v>308</v>
      </c>
      <c r="B29" s="223" t="s">
        <v>34</v>
      </c>
      <c r="C29" s="223"/>
      <c r="D29" s="330">
        <v>197738678</v>
      </c>
      <c r="E29" s="330">
        <v>1579393483</v>
      </c>
      <c r="F29" s="330">
        <v>170852479</v>
      </c>
      <c r="G29" s="330">
        <v>1240667826</v>
      </c>
      <c r="L29" s="244"/>
      <c r="M29" s="244"/>
      <c r="N29" s="244"/>
      <c r="O29" s="244"/>
      <c r="P29" s="244"/>
      <c r="Q29" s="245"/>
      <c r="S29" s="303"/>
      <c r="T29" s="303"/>
      <c r="U29" s="242"/>
      <c r="V29" s="242"/>
    </row>
    <row r="30" spans="1:22" ht="25.5">
      <c r="A30" s="246" t="s">
        <v>309</v>
      </c>
      <c r="B30" s="222" t="s">
        <v>35</v>
      </c>
      <c r="C30" s="222"/>
      <c r="D30" s="331">
        <v>89423632</v>
      </c>
      <c r="E30" s="331">
        <v>679059352</v>
      </c>
      <c r="F30" s="331">
        <v>70138135</v>
      </c>
      <c r="G30" s="331">
        <v>480609678</v>
      </c>
      <c r="L30" s="244"/>
      <c r="M30" s="244"/>
      <c r="N30" s="244"/>
      <c r="O30" s="244"/>
      <c r="P30" s="244"/>
      <c r="Q30" s="245"/>
      <c r="S30" s="303"/>
      <c r="T30" s="303"/>
      <c r="U30" s="242"/>
      <c r="V30" s="242"/>
    </row>
    <row r="31" spans="1:22" ht="25.5">
      <c r="A31" s="246" t="s">
        <v>310</v>
      </c>
      <c r="B31" s="222" t="s">
        <v>36</v>
      </c>
      <c r="C31" s="222"/>
      <c r="D31" s="331">
        <v>50036160</v>
      </c>
      <c r="E31" s="331">
        <v>408521626</v>
      </c>
      <c r="F31" s="331">
        <v>38856519</v>
      </c>
      <c r="G31" s="331">
        <v>281620275</v>
      </c>
      <c r="L31" s="244"/>
      <c r="M31" s="244"/>
      <c r="N31" s="244"/>
      <c r="O31" s="244"/>
      <c r="P31" s="244"/>
      <c r="Q31" s="245"/>
      <c r="R31" s="242">
        <v>0</v>
      </c>
      <c r="S31" s="242"/>
      <c r="T31" s="303"/>
      <c r="U31" s="242"/>
      <c r="V31" s="242"/>
    </row>
    <row r="32" spans="1:22" ht="25.5">
      <c r="A32" s="246" t="s">
        <v>311</v>
      </c>
      <c r="B32" s="222" t="s">
        <v>37</v>
      </c>
      <c r="C32" s="222"/>
      <c r="D32" s="331">
        <v>5500000</v>
      </c>
      <c r="E32" s="331">
        <v>44000000</v>
      </c>
      <c r="F32" s="331">
        <v>5500000</v>
      </c>
      <c r="G32" s="331">
        <v>44000000</v>
      </c>
      <c r="L32" s="244"/>
      <c r="M32" s="244"/>
      <c r="N32" s="244"/>
      <c r="O32" s="244"/>
      <c r="P32" s="244"/>
      <c r="Q32" s="245"/>
      <c r="S32" s="303"/>
      <c r="T32" s="303"/>
      <c r="U32" s="242"/>
      <c r="V32" s="242"/>
    </row>
    <row r="33" spans="1:22" ht="25.5">
      <c r="A33" s="246" t="s">
        <v>312</v>
      </c>
      <c r="B33" s="222" t="s">
        <v>38</v>
      </c>
      <c r="C33" s="222"/>
      <c r="D33" s="331">
        <v>16500000</v>
      </c>
      <c r="E33" s="331">
        <v>132000000</v>
      </c>
      <c r="F33" s="331">
        <v>16500000</v>
      </c>
      <c r="G33" s="331">
        <v>132000000</v>
      </c>
      <c r="L33" s="244"/>
      <c r="M33" s="244"/>
      <c r="N33" s="244"/>
      <c r="O33" s="244"/>
      <c r="P33" s="244"/>
      <c r="Q33" s="245"/>
      <c r="S33" s="303"/>
      <c r="T33" s="303"/>
      <c r="U33" s="242"/>
      <c r="V33" s="242"/>
    </row>
    <row r="34" spans="1:22" ht="25.5">
      <c r="A34" s="14" t="s">
        <v>313</v>
      </c>
      <c r="B34" s="222" t="s">
        <v>39</v>
      </c>
      <c r="C34" s="222"/>
      <c r="D34" s="331">
        <v>13200000</v>
      </c>
      <c r="E34" s="331">
        <v>105600000</v>
      </c>
      <c r="F34" s="331">
        <v>13200000</v>
      </c>
      <c r="G34" s="331">
        <v>105600000</v>
      </c>
      <c r="L34" s="244"/>
      <c r="M34" s="244"/>
      <c r="N34" s="244"/>
      <c r="O34" s="244"/>
      <c r="P34" s="244"/>
      <c r="Q34" s="245"/>
      <c r="S34" s="303"/>
      <c r="T34" s="303"/>
      <c r="U34" s="242"/>
      <c r="V34" s="242"/>
    </row>
    <row r="35" spans="1:22" ht="25.5">
      <c r="A35" s="246" t="s">
        <v>323</v>
      </c>
      <c r="B35" s="222">
        <v>20.6</v>
      </c>
      <c r="C35" s="222"/>
      <c r="D35" s="331">
        <v>15000000</v>
      </c>
      <c r="E35" s="331">
        <v>120000000</v>
      </c>
      <c r="F35" s="331">
        <v>15000000</v>
      </c>
      <c r="G35" s="331">
        <v>123387096</v>
      </c>
      <c r="L35" s="244"/>
      <c r="M35" s="244"/>
      <c r="N35" s="244"/>
      <c r="O35" s="244"/>
      <c r="P35" s="244"/>
      <c r="Q35" s="245"/>
      <c r="S35" s="303"/>
      <c r="T35" s="303"/>
      <c r="U35" s="242"/>
      <c r="V35" s="242"/>
    </row>
    <row r="36" spans="1:22" ht="25.5">
      <c r="A36" s="246" t="s">
        <v>452</v>
      </c>
      <c r="B36" s="222">
        <v>20.7</v>
      </c>
      <c r="C36" s="222"/>
      <c r="D36" s="331"/>
      <c r="E36" s="331">
        <v>26099437</v>
      </c>
      <c r="F36" s="331"/>
      <c r="G36" s="331"/>
      <c r="L36" s="244"/>
      <c r="M36" s="244"/>
      <c r="N36" s="244"/>
      <c r="O36" s="244"/>
      <c r="P36" s="244"/>
      <c r="Q36" s="245"/>
      <c r="U36" s="242"/>
      <c r="V36" s="242"/>
    </row>
    <row r="37" spans="1:22" ht="25.5">
      <c r="A37" s="246" t="s">
        <v>453</v>
      </c>
      <c r="B37" s="222">
        <v>20.8</v>
      </c>
      <c r="C37" s="222"/>
      <c r="D37" s="331">
        <v>8041117</v>
      </c>
      <c r="E37" s="331">
        <v>63810134</v>
      </c>
      <c r="F37" s="331">
        <v>6212741</v>
      </c>
      <c r="G37" s="331">
        <v>62327842</v>
      </c>
      <c r="L37" s="244"/>
      <c r="M37" s="244"/>
      <c r="N37" s="244"/>
      <c r="O37" s="244"/>
      <c r="P37" s="244"/>
      <c r="Q37" s="245"/>
      <c r="S37" s="303"/>
      <c r="T37" s="303"/>
      <c r="U37" s="242"/>
      <c r="V37" s="242"/>
    </row>
    <row r="38" spans="1:22" ht="25.5">
      <c r="A38" s="246" t="s">
        <v>454</v>
      </c>
      <c r="B38" s="222">
        <v>20.9</v>
      </c>
      <c r="C38" s="222"/>
      <c r="D38" s="331"/>
      <c r="E38" s="331"/>
      <c r="F38" s="331"/>
      <c r="G38" s="331"/>
      <c r="L38" s="244"/>
      <c r="M38" s="244"/>
      <c r="N38" s="244"/>
      <c r="O38" s="244"/>
      <c r="P38" s="244"/>
      <c r="Q38" s="245"/>
      <c r="U38" s="242"/>
      <c r="V38" s="242"/>
    </row>
    <row r="39" spans="1:22" ht="25.5">
      <c r="A39" s="246" t="s">
        <v>455</v>
      </c>
      <c r="B39" s="248">
        <v>20.100000000000001</v>
      </c>
      <c r="C39" s="222"/>
      <c r="D39" s="331">
        <v>37769</v>
      </c>
      <c r="E39" s="331">
        <v>302934</v>
      </c>
      <c r="F39" s="331">
        <v>5445084</v>
      </c>
      <c r="G39" s="331">
        <v>11122935</v>
      </c>
      <c r="L39" s="244"/>
      <c r="M39" s="244"/>
      <c r="N39" s="244"/>
      <c r="O39" s="244"/>
      <c r="P39" s="244"/>
      <c r="Q39" s="245"/>
      <c r="S39" s="303"/>
      <c r="T39" s="303"/>
      <c r="U39" s="242"/>
      <c r="V39" s="242"/>
    </row>
    <row r="40" spans="1:22" ht="38.25">
      <c r="A40" s="243" t="s">
        <v>314</v>
      </c>
      <c r="B40" s="249" t="s">
        <v>40</v>
      </c>
      <c r="C40" s="223"/>
      <c r="D40" s="330">
        <v>2149505955</v>
      </c>
      <c r="E40" s="330">
        <v>827348702</v>
      </c>
      <c r="F40" s="330">
        <v>1736459103</v>
      </c>
      <c r="G40" s="330">
        <v>12834085982</v>
      </c>
      <c r="L40" s="244"/>
      <c r="M40" s="244"/>
      <c r="N40" s="244"/>
      <c r="O40" s="244"/>
      <c r="P40" s="244"/>
      <c r="Q40" s="245"/>
      <c r="S40" s="303"/>
      <c r="T40" s="303"/>
      <c r="U40" s="242"/>
      <c r="V40" s="242"/>
    </row>
    <row r="41" spans="1:22" ht="25.5">
      <c r="A41" s="243" t="s">
        <v>315</v>
      </c>
      <c r="B41" s="249" t="s">
        <v>41</v>
      </c>
      <c r="C41" s="223"/>
      <c r="D41" s="330"/>
      <c r="E41" s="330"/>
      <c r="F41" s="330"/>
      <c r="G41" s="330"/>
      <c r="L41" s="244"/>
      <c r="M41" s="244"/>
      <c r="N41" s="244"/>
      <c r="O41" s="244"/>
      <c r="P41" s="244"/>
      <c r="Q41" s="245"/>
      <c r="U41" s="242"/>
      <c r="V41" s="242"/>
    </row>
    <row r="42" spans="1:22" ht="25.5">
      <c r="A42" s="246" t="s">
        <v>316</v>
      </c>
      <c r="B42" s="250" t="s">
        <v>42</v>
      </c>
      <c r="C42" s="222"/>
      <c r="D42" s="331"/>
      <c r="E42" s="331"/>
      <c r="F42" s="331"/>
      <c r="G42" s="331"/>
      <c r="L42" s="244"/>
      <c r="M42" s="244"/>
      <c r="N42" s="244"/>
      <c r="O42" s="244"/>
      <c r="P42" s="244"/>
      <c r="Q42" s="245"/>
      <c r="U42" s="242"/>
      <c r="V42" s="242"/>
    </row>
    <row r="43" spans="1:22" ht="25.5">
      <c r="A43" s="246" t="s">
        <v>317</v>
      </c>
      <c r="B43" s="250" t="s">
        <v>43</v>
      </c>
      <c r="C43" s="222"/>
      <c r="D43" s="331"/>
      <c r="E43" s="331"/>
      <c r="F43" s="331"/>
      <c r="G43" s="331"/>
      <c r="L43" s="244"/>
      <c r="M43" s="244"/>
      <c r="N43" s="244"/>
      <c r="O43" s="244"/>
      <c r="P43" s="244"/>
      <c r="Q43" s="245"/>
      <c r="U43" s="242"/>
      <c r="V43" s="242"/>
    </row>
    <row r="44" spans="1:22" ht="25.5">
      <c r="A44" s="243" t="s">
        <v>318</v>
      </c>
      <c r="B44" s="249" t="s">
        <v>21</v>
      </c>
      <c r="C44" s="223"/>
      <c r="D44" s="330">
        <v>2149505955</v>
      </c>
      <c r="E44" s="330">
        <v>827348702</v>
      </c>
      <c r="F44" s="330">
        <v>1736459103</v>
      </c>
      <c r="G44" s="330">
        <v>12834085982</v>
      </c>
      <c r="L44" s="244"/>
      <c r="M44" s="244"/>
      <c r="N44" s="244"/>
      <c r="O44" s="244"/>
      <c r="P44" s="244"/>
      <c r="Q44" s="245"/>
      <c r="S44" s="303"/>
      <c r="T44" s="303"/>
      <c r="U44" s="242"/>
      <c r="V44" s="242"/>
    </row>
    <row r="45" spans="1:22" ht="25.5">
      <c r="A45" s="246" t="s">
        <v>319</v>
      </c>
      <c r="B45" s="250" t="s">
        <v>20</v>
      </c>
      <c r="C45" s="222"/>
      <c r="D45" s="331">
        <v>-2510857585</v>
      </c>
      <c r="E45" s="331">
        <v>4328494664</v>
      </c>
      <c r="F45" s="331">
        <v>853976498</v>
      </c>
      <c r="G45" s="331">
        <v>7322637139</v>
      </c>
      <c r="L45" s="244"/>
      <c r="M45" s="244"/>
      <c r="N45" s="244"/>
      <c r="O45" s="244"/>
      <c r="P45" s="244"/>
      <c r="Q45" s="245"/>
      <c r="S45" s="303"/>
      <c r="T45" s="303"/>
      <c r="U45" s="242"/>
      <c r="V45" s="242"/>
    </row>
    <row r="46" spans="1:22" ht="25.5">
      <c r="A46" s="246" t="s">
        <v>320</v>
      </c>
      <c r="B46" s="250" t="s">
        <v>19</v>
      </c>
      <c r="C46" s="222"/>
      <c r="D46" s="331">
        <v>4660363540</v>
      </c>
      <c r="E46" s="331">
        <v>-3501145962</v>
      </c>
      <c r="F46" s="331">
        <v>882482605</v>
      </c>
      <c r="G46" s="331">
        <v>5511448843</v>
      </c>
      <c r="L46" s="244"/>
      <c r="M46" s="244"/>
      <c r="N46" s="244"/>
      <c r="O46" s="244"/>
      <c r="P46" s="244"/>
      <c r="Q46" s="245"/>
      <c r="S46" s="303"/>
      <c r="T46" s="303"/>
      <c r="U46" s="242"/>
      <c r="V46" s="242"/>
    </row>
    <row r="47" spans="1:22" ht="25.5">
      <c r="A47" s="243" t="s">
        <v>321</v>
      </c>
      <c r="B47" s="249" t="s">
        <v>44</v>
      </c>
      <c r="C47" s="223"/>
      <c r="D47" s="330"/>
      <c r="E47" s="330"/>
      <c r="F47" s="330"/>
      <c r="G47" s="330"/>
      <c r="L47" s="244"/>
      <c r="M47" s="244"/>
      <c r="N47" s="244"/>
      <c r="O47" s="244"/>
      <c r="P47" s="244"/>
      <c r="Q47" s="245"/>
      <c r="U47" s="242"/>
      <c r="V47" s="242"/>
    </row>
    <row r="48" spans="1:22" ht="25.5">
      <c r="A48" s="243" t="s">
        <v>322</v>
      </c>
      <c r="B48" s="249" t="s">
        <v>45</v>
      </c>
      <c r="C48" s="223"/>
      <c r="D48" s="330">
        <v>2149505955</v>
      </c>
      <c r="E48" s="330">
        <v>827348702</v>
      </c>
      <c r="F48" s="330">
        <v>1736459103</v>
      </c>
      <c r="G48" s="330">
        <v>12834085982</v>
      </c>
      <c r="L48" s="244"/>
      <c r="M48" s="244"/>
      <c r="N48" s="244"/>
      <c r="O48" s="244"/>
      <c r="P48" s="244"/>
      <c r="Q48" s="245"/>
      <c r="S48" s="303"/>
      <c r="T48" s="303"/>
      <c r="U48" s="242"/>
      <c r="V48" s="242"/>
    </row>
    <row r="49" spans="1:22">
      <c r="A49" s="241"/>
      <c r="B49" s="241"/>
      <c r="C49" s="241"/>
      <c r="D49" s="241"/>
      <c r="E49" s="241"/>
      <c r="F49" s="241"/>
      <c r="G49" s="241"/>
      <c r="L49" s="244">
        <v>0</v>
      </c>
      <c r="M49" s="244">
        <v>0</v>
      </c>
      <c r="N49" s="244">
        <v>0</v>
      </c>
      <c r="O49" s="244">
        <v>0</v>
      </c>
      <c r="U49" s="242"/>
      <c r="V49" s="242"/>
    </row>
    <row r="51" spans="1:22" s="34" customFormat="1">
      <c r="A51" s="25" t="s">
        <v>635</v>
      </c>
      <c r="B51" s="251"/>
      <c r="C51" s="26"/>
      <c r="D51" s="26"/>
      <c r="E51" s="27" t="s">
        <v>636</v>
      </c>
      <c r="F51" s="252"/>
      <c r="G51" s="252"/>
      <c r="H51" s="24"/>
      <c r="I51" s="24"/>
      <c r="J51" s="24"/>
      <c r="K51" s="24"/>
      <c r="L51" s="24"/>
      <c r="M51" s="24"/>
      <c r="N51" s="24"/>
      <c r="O51" s="24"/>
      <c r="P51" s="24"/>
    </row>
    <row r="52" spans="1:22" s="34" customFormat="1">
      <c r="A52" s="251" t="s">
        <v>176</v>
      </c>
      <c r="B52" s="251"/>
      <c r="C52" s="26"/>
      <c r="D52" s="26"/>
      <c r="E52" s="26" t="s">
        <v>177</v>
      </c>
      <c r="F52" s="252"/>
      <c r="G52" s="252"/>
      <c r="H52" s="24"/>
      <c r="I52" s="24"/>
      <c r="J52" s="24"/>
      <c r="K52" s="24"/>
      <c r="L52" s="24"/>
      <c r="M52" s="24"/>
      <c r="N52" s="24"/>
      <c r="O52" s="24"/>
      <c r="P52" s="24"/>
    </row>
    <row r="53" spans="1:22" s="34" customFormat="1">
      <c r="A53" s="251"/>
      <c r="B53" s="251"/>
      <c r="C53" s="26"/>
      <c r="D53" s="26"/>
      <c r="E53" s="26"/>
      <c r="F53" s="252"/>
      <c r="G53" s="252"/>
      <c r="H53" s="24"/>
      <c r="I53" s="24"/>
      <c r="J53" s="24"/>
      <c r="K53" s="24"/>
      <c r="L53" s="24"/>
      <c r="M53" s="24"/>
      <c r="N53" s="24"/>
      <c r="O53" s="24"/>
      <c r="P53" s="24"/>
    </row>
    <row r="54" spans="1:22" s="34" customFormat="1">
      <c r="A54" s="251"/>
      <c r="B54" s="251"/>
      <c r="C54" s="26"/>
      <c r="D54" s="26"/>
      <c r="E54" s="26"/>
      <c r="F54" s="252"/>
      <c r="G54" s="252"/>
      <c r="H54" s="24"/>
      <c r="I54" s="24"/>
      <c r="J54" s="24"/>
      <c r="K54" s="24"/>
      <c r="L54" s="24"/>
      <c r="M54" s="24"/>
      <c r="N54" s="24"/>
      <c r="O54" s="24"/>
      <c r="P54" s="24"/>
    </row>
    <row r="55" spans="1:22" s="34" customFormat="1">
      <c r="A55" s="251"/>
      <c r="B55" s="251"/>
      <c r="C55" s="26"/>
      <c r="D55" s="26"/>
      <c r="E55" s="26"/>
      <c r="F55" s="252"/>
      <c r="G55" s="252"/>
      <c r="H55" s="24"/>
      <c r="I55" s="24"/>
      <c r="J55" s="24"/>
      <c r="K55" s="24"/>
      <c r="L55" s="24"/>
      <c r="M55" s="24"/>
      <c r="N55" s="24"/>
      <c r="O55" s="24"/>
      <c r="P55" s="24"/>
    </row>
    <row r="56" spans="1:22" s="34" customFormat="1">
      <c r="A56" s="251"/>
      <c r="B56" s="251"/>
      <c r="C56" s="26"/>
      <c r="D56" s="26"/>
      <c r="E56" s="26"/>
      <c r="F56" s="252"/>
      <c r="G56" s="252"/>
      <c r="H56" s="24"/>
      <c r="I56" s="24"/>
      <c r="J56" s="24"/>
      <c r="K56" s="24"/>
      <c r="L56" s="24"/>
      <c r="M56" s="24"/>
      <c r="N56" s="24"/>
      <c r="O56" s="24"/>
      <c r="P56" s="24"/>
    </row>
    <row r="57" spans="1:22" s="34" customFormat="1">
      <c r="A57" s="251"/>
      <c r="B57" s="251"/>
      <c r="C57" s="26"/>
      <c r="D57" s="26"/>
      <c r="E57" s="26"/>
      <c r="F57" s="252"/>
      <c r="G57" s="252"/>
      <c r="H57" s="24"/>
      <c r="I57" s="24"/>
      <c r="J57" s="24"/>
      <c r="K57" s="24"/>
      <c r="L57" s="24"/>
      <c r="M57" s="24"/>
      <c r="N57" s="24"/>
      <c r="O57" s="24"/>
      <c r="P57" s="24"/>
    </row>
    <row r="58" spans="1:22" s="34" customFormat="1">
      <c r="A58" s="251"/>
      <c r="B58" s="251"/>
      <c r="C58" s="26"/>
      <c r="D58" s="26"/>
      <c r="E58" s="26"/>
      <c r="F58" s="252"/>
      <c r="G58" s="252"/>
      <c r="H58" s="24"/>
      <c r="I58" s="24"/>
      <c r="J58" s="24"/>
      <c r="K58" s="24"/>
      <c r="L58" s="24"/>
      <c r="M58" s="24"/>
      <c r="N58" s="24"/>
      <c r="O58" s="24"/>
      <c r="P58" s="24"/>
    </row>
    <row r="59" spans="1:22" s="34" customFormat="1">
      <c r="A59" s="251"/>
      <c r="B59" s="251"/>
      <c r="C59" s="26"/>
      <c r="D59" s="26"/>
      <c r="E59" s="26"/>
      <c r="F59" s="252"/>
      <c r="G59" s="252"/>
      <c r="H59" s="24"/>
      <c r="I59" s="24"/>
      <c r="J59" s="24"/>
      <c r="K59" s="24"/>
      <c r="L59" s="24"/>
      <c r="M59" s="24"/>
      <c r="N59" s="24"/>
      <c r="O59" s="24"/>
      <c r="P59" s="24"/>
    </row>
    <row r="60" spans="1:22" s="34" customFormat="1">
      <c r="A60" s="251"/>
      <c r="B60" s="251"/>
      <c r="C60" s="26"/>
      <c r="D60" s="26"/>
      <c r="E60" s="26"/>
      <c r="F60" s="252"/>
      <c r="G60" s="252"/>
      <c r="H60" s="24"/>
      <c r="I60" s="24"/>
      <c r="J60" s="24"/>
      <c r="K60" s="24"/>
      <c r="L60" s="24"/>
      <c r="M60" s="24"/>
      <c r="N60" s="24"/>
      <c r="O60" s="24"/>
      <c r="P60" s="24"/>
    </row>
    <row r="61" spans="1:22" s="34" customFormat="1">
      <c r="A61" s="28"/>
      <c r="B61" s="28"/>
      <c r="C61" s="26"/>
      <c r="D61" s="26"/>
      <c r="E61" s="29"/>
      <c r="F61" s="253"/>
      <c r="G61" s="252"/>
      <c r="H61" s="24"/>
      <c r="I61" s="24"/>
      <c r="J61" s="24"/>
      <c r="K61" s="24"/>
      <c r="L61" s="24"/>
      <c r="M61" s="24"/>
      <c r="N61" s="24"/>
      <c r="O61" s="24"/>
      <c r="P61" s="24"/>
    </row>
    <row r="62" spans="1:22" s="34" customFormat="1">
      <c r="A62" s="25" t="s">
        <v>237</v>
      </c>
      <c r="B62" s="251"/>
      <c r="C62" s="26"/>
      <c r="D62" s="26"/>
      <c r="E62" s="27" t="s">
        <v>458</v>
      </c>
      <c r="F62" s="252"/>
      <c r="G62" s="252"/>
      <c r="H62" s="24"/>
      <c r="I62" s="24"/>
      <c r="J62" s="24"/>
      <c r="K62" s="24"/>
      <c r="L62" s="24"/>
      <c r="M62" s="24"/>
      <c r="N62" s="24"/>
      <c r="O62" s="24"/>
      <c r="P62" s="24"/>
    </row>
    <row r="63" spans="1:22" s="34" customFormat="1">
      <c r="A63" s="25" t="s">
        <v>617</v>
      </c>
      <c r="B63" s="251"/>
      <c r="C63" s="26"/>
      <c r="D63" s="26"/>
      <c r="E63" s="27"/>
      <c r="F63" s="252"/>
      <c r="G63" s="252"/>
      <c r="H63" s="24"/>
      <c r="I63" s="24"/>
      <c r="J63" s="24"/>
      <c r="K63" s="24"/>
      <c r="L63" s="24"/>
      <c r="M63" s="24"/>
      <c r="N63" s="24"/>
      <c r="O63" s="24"/>
      <c r="P63" s="24"/>
    </row>
    <row r="64" spans="1:22" s="34" customFormat="1">
      <c r="A64" s="1" t="s">
        <v>238</v>
      </c>
      <c r="B64" s="251"/>
      <c r="C64" s="26"/>
      <c r="D64" s="26"/>
      <c r="E64" s="26"/>
      <c r="F64" s="252"/>
      <c r="G64" s="252"/>
      <c r="H64" s="24"/>
      <c r="I64" s="24"/>
      <c r="J64" s="24"/>
      <c r="K64" s="24"/>
      <c r="L64" s="24"/>
      <c r="M64" s="24"/>
      <c r="N64" s="24"/>
      <c r="O64" s="24"/>
      <c r="P64" s="24"/>
    </row>
    <row r="65" spans="1:7">
      <c r="A65" s="238"/>
      <c r="B65" s="238"/>
      <c r="D65" s="1"/>
      <c r="E65" s="254"/>
      <c r="F65" s="1"/>
      <c r="G65" s="1"/>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181102362204722" right="0.43307086614173229" top="0.47244094488188981" bottom="0.55118110236220474" header="0.31496062992125984" footer="0.31496062992125984"/>
  <pageSetup paperSize="9" scale="6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zoomScale="90" zoomScaleNormal="100" zoomScaleSheetLayoutView="90" workbookViewId="0">
      <selection activeCell="B10" sqref="B10:E10"/>
    </sheetView>
  </sheetViews>
  <sheetFormatPr defaultColWidth="9.140625" defaultRowHeight="12.75"/>
  <cols>
    <col min="1" max="1" width="56" style="369" customWidth="1"/>
    <col min="2" max="2" width="10.28515625" style="369" customWidth="1"/>
    <col min="3" max="3" width="13.42578125" style="369" customWidth="1"/>
    <col min="4" max="4" width="29.85546875" style="369" customWidth="1"/>
    <col min="5" max="5" width="30.42578125" style="369" customWidth="1"/>
    <col min="6" max="6" width="24.5703125" style="368" customWidth="1"/>
    <col min="7" max="7" width="32.5703125" style="369" customWidth="1"/>
    <col min="8" max="8" width="6" style="369" customWidth="1"/>
    <col min="9" max="10" width="23.85546875" style="369" customWidth="1"/>
    <col min="11" max="11" width="13.5703125" style="369" customWidth="1"/>
    <col min="12" max="35" width="9.140625" style="369" customWidth="1"/>
    <col min="36" max="16384" width="9.140625" style="369"/>
  </cols>
  <sheetData>
    <row r="1" spans="1:12" ht="27" customHeight="1">
      <c r="A1" s="512" t="s">
        <v>234</v>
      </c>
      <c r="B1" s="512"/>
      <c r="C1" s="512"/>
      <c r="D1" s="512"/>
      <c r="E1" s="512"/>
    </row>
    <row r="2" spans="1:12" ht="35.25" customHeight="1">
      <c r="A2" s="513" t="s">
        <v>171</v>
      </c>
      <c r="B2" s="513"/>
      <c r="C2" s="513"/>
      <c r="D2" s="513"/>
      <c r="E2" s="513"/>
    </row>
    <row r="3" spans="1:12">
      <c r="A3" s="514" t="s">
        <v>178</v>
      </c>
      <c r="B3" s="514"/>
      <c r="C3" s="514"/>
      <c r="D3" s="514"/>
      <c r="E3" s="514"/>
    </row>
    <row r="4" spans="1:12" ht="19.5" customHeight="1">
      <c r="A4" s="514"/>
      <c r="B4" s="514"/>
      <c r="C4" s="514"/>
      <c r="D4" s="514"/>
      <c r="E4" s="514"/>
    </row>
    <row r="5" spans="1:12">
      <c r="A5" s="515" t="s">
        <v>645</v>
      </c>
      <c r="B5" s="515"/>
      <c r="C5" s="515"/>
      <c r="D5" s="515"/>
      <c r="E5" s="515"/>
    </row>
    <row r="6" spans="1:12">
      <c r="A6" s="339"/>
      <c r="B6" s="339"/>
      <c r="C6" s="339"/>
      <c r="D6" s="339"/>
      <c r="E6" s="339"/>
    </row>
    <row r="7" spans="1:12" ht="30" customHeight="1">
      <c r="A7" s="370" t="s">
        <v>669</v>
      </c>
      <c r="B7" s="516" t="s">
        <v>670</v>
      </c>
      <c r="C7" s="516"/>
      <c r="D7" s="516"/>
      <c r="E7" s="516"/>
    </row>
    <row r="8" spans="1:12" ht="30" customHeight="1">
      <c r="A8" s="340" t="s">
        <v>671</v>
      </c>
      <c r="B8" s="509" t="s">
        <v>672</v>
      </c>
      <c r="C8" s="509"/>
      <c r="D8" s="509"/>
      <c r="E8" s="509"/>
    </row>
    <row r="9" spans="1:12" ht="30" customHeight="1">
      <c r="A9" s="370" t="s">
        <v>673</v>
      </c>
      <c r="B9" s="516" t="s">
        <v>674</v>
      </c>
      <c r="C9" s="516"/>
      <c r="D9" s="516"/>
      <c r="E9" s="516"/>
    </row>
    <row r="10" spans="1:12" ht="30" customHeight="1">
      <c r="A10" s="340" t="s">
        <v>675</v>
      </c>
      <c r="B10" s="509" t="s">
        <v>668</v>
      </c>
      <c r="C10" s="509"/>
      <c r="D10" s="509"/>
      <c r="E10" s="509"/>
    </row>
    <row r="12" spans="1:12" s="374" customFormat="1" ht="31.5" customHeight="1">
      <c r="A12" s="371" t="s">
        <v>173</v>
      </c>
      <c r="B12" s="371" t="s">
        <v>174</v>
      </c>
      <c r="C12" s="372" t="s">
        <v>175</v>
      </c>
      <c r="D12" s="372" t="s">
        <v>648</v>
      </c>
      <c r="E12" s="372" t="s">
        <v>642</v>
      </c>
      <c r="F12" s="373"/>
      <c r="G12" s="369"/>
      <c r="H12" s="369"/>
      <c r="I12" s="369"/>
      <c r="J12" s="369"/>
      <c r="K12" s="369"/>
      <c r="L12" s="369"/>
    </row>
    <row r="13" spans="1:12" s="374" customFormat="1" ht="25.5">
      <c r="A13" s="375" t="s">
        <v>331</v>
      </c>
      <c r="B13" s="376" t="s">
        <v>46</v>
      </c>
      <c r="C13" s="377"/>
      <c r="D13" s="378"/>
      <c r="E13" s="379"/>
      <c r="F13" s="373"/>
      <c r="G13" s="369"/>
      <c r="H13" s="369"/>
      <c r="I13" s="369"/>
      <c r="J13" s="369"/>
      <c r="K13" s="369"/>
      <c r="L13" s="369"/>
    </row>
    <row r="14" spans="1:12" s="374" customFormat="1" ht="25.5">
      <c r="A14" s="375" t="s">
        <v>332</v>
      </c>
      <c r="B14" s="376" t="s">
        <v>0</v>
      </c>
      <c r="C14" s="380"/>
      <c r="D14" s="379">
        <v>9871370577</v>
      </c>
      <c r="E14" s="379">
        <v>22456859830</v>
      </c>
      <c r="F14" s="381"/>
      <c r="G14" s="369"/>
      <c r="H14" s="382"/>
      <c r="I14" s="382"/>
      <c r="J14" s="369"/>
      <c r="K14" s="369"/>
      <c r="L14" s="369"/>
    </row>
    <row r="15" spans="1:12" s="374" customFormat="1" ht="25.5">
      <c r="A15" s="383" t="s">
        <v>333</v>
      </c>
      <c r="B15" s="384" t="s">
        <v>47</v>
      </c>
      <c r="C15" s="385"/>
      <c r="D15" s="378">
        <v>9871370577</v>
      </c>
      <c r="E15" s="378">
        <v>22456859830</v>
      </c>
      <c r="F15" s="381"/>
      <c r="G15" s="369"/>
      <c r="H15" s="382"/>
      <c r="I15" s="382"/>
      <c r="J15" s="369"/>
      <c r="K15" s="369"/>
      <c r="L15" s="369"/>
    </row>
    <row r="16" spans="1:12" s="374" customFormat="1" ht="25.5">
      <c r="A16" s="383" t="s">
        <v>334</v>
      </c>
      <c r="B16" s="384" t="s">
        <v>48</v>
      </c>
      <c r="C16" s="385"/>
      <c r="D16" s="378"/>
      <c r="E16" s="378"/>
      <c r="F16" s="381"/>
      <c r="G16" s="369"/>
      <c r="H16" s="382"/>
      <c r="I16" s="382"/>
      <c r="J16" s="369"/>
      <c r="K16" s="369"/>
      <c r="L16" s="369"/>
    </row>
    <row r="17" spans="1:12" s="374" customFormat="1" ht="25.5">
      <c r="A17" s="375" t="s">
        <v>335</v>
      </c>
      <c r="B17" s="376" t="s">
        <v>1</v>
      </c>
      <c r="C17" s="386"/>
      <c r="D17" s="387">
        <v>84347596400</v>
      </c>
      <c r="E17" s="387">
        <v>65848134600</v>
      </c>
      <c r="F17" s="381"/>
      <c r="G17" s="369"/>
      <c r="H17" s="382"/>
      <c r="I17" s="382"/>
      <c r="J17" s="369"/>
      <c r="K17" s="369"/>
      <c r="L17" s="369"/>
    </row>
    <row r="18" spans="1:12" s="374" customFormat="1" ht="25.5">
      <c r="A18" s="383" t="s">
        <v>336</v>
      </c>
      <c r="B18" s="384" t="s">
        <v>2</v>
      </c>
      <c r="C18" s="385"/>
      <c r="D18" s="378">
        <v>84347596400</v>
      </c>
      <c r="E18" s="378">
        <v>65848134600</v>
      </c>
      <c r="F18" s="381"/>
      <c r="G18" s="369"/>
      <c r="H18" s="382"/>
      <c r="I18" s="382"/>
      <c r="J18" s="369"/>
      <c r="K18" s="369"/>
      <c r="L18" s="369"/>
    </row>
    <row r="19" spans="1:12" s="374" customFormat="1" ht="25.5">
      <c r="A19" s="383" t="s">
        <v>268</v>
      </c>
      <c r="B19" s="384">
        <v>121.1</v>
      </c>
      <c r="C19" s="385"/>
      <c r="D19" s="378">
        <v>84347596400</v>
      </c>
      <c r="E19" s="378">
        <v>65848134600</v>
      </c>
      <c r="F19" s="381"/>
      <c r="G19" s="369"/>
      <c r="H19" s="382"/>
      <c r="I19" s="382"/>
      <c r="J19" s="369"/>
      <c r="K19" s="369"/>
      <c r="L19" s="369"/>
    </row>
    <row r="20" spans="1:12" s="374" customFormat="1" ht="25.5">
      <c r="A20" s="383" t="s">
        <v>269</v>
      </c>
      <c r="B20" s="384">
        <v>121.2</v>
      </c>
      <c r="C20" s="385"/>
      <c r="D20" s="378"/>
      <c r="E20" s="378"/>
      <c r="F20" s="381"/>
      <c r="G20" s="369"/>
      <c r="H20" s="382"/>
      <c r="I20" s="382"/>
      <c r="J20" s="369"/>
      <c r="K20" s="369"/>
      <c r="L20" s="369"/>
    </row>
    <row r="21" spans="1:12" s="374" customFormat="1" ht="25.5">
      <c r="A21" s="383" t="s">
        <v>270</v>
      </c>
      <c r="B21" s="384">
        <v>121.3</v>
      </c>
      <c r="C21" s="385"/>
      <c r="D21" s="378"/>
      <c r="E21" s="378"/>
      <c r="F21" s="381"/>
      <c r="G21" s="369"/>
      <c r="H21" s="382"/>
      <c r="I21" s="382"/>
      <c r="J21" s="369"/>
      <c r="K21" s="369"/>
      <c r="L21" s="369"/>
    </row>
    <row r="22" spans="1:12" s="374" customFormat="1" ht="25.5">
      <c r="A22" s="383" t="s">
        <v>271</v>
      </c>
      <c r="B22" s="384">
        <v>121.4</v>
      </c>
      <c r="C22" s="385"/>
      <c r="D22" s="378"/>
      <c r="E22" s="378"/>
      <c r="F22" s="381"/>
      <c r="G22" s="369"/>
      <c r="H22" s="382"/>
      <c r="I22" s="382"/>
      <c r="J22" s="369"/>
      <c r="K22" s="369"/>
      <c r="L22" s="369"/>
    </row>
    <row r="23" spans="1:12" s="374" customFormat="1" ht="25.5">
      <c r="A23" s="383" t="s">
        <v>337</v>
      </c>
      <c r="B23" s="384" t="s">
        <v>49</v>
      </c>
      <c r="C23" s="388"/>
      <c r="D23" s="378"/>
      <c r="E23" s="378"/>
      <c r="F23" s="381"/>
      <c r="G23" s="369"/>
      <c r="H23" s="382"/>
      <c r="I23" s="382"/>
      <c r="J23" s="369"/>
      <c r="K23" s="369"/>
      <c r="L23" s="369"/>
    </row>
    <row r="24" spans="1:12" s="374" customFormat="1" ht="25.5">
      <c r="A24" s="375" t="s">
        <v>338</v>
      </c>
      <c r="B24" s="389" t="s">
        <v>3</v>
      </c>
      <c r="C24" s="380"/>
      <c r="D24" s="387">
        <v>213200000</v>
      </c>
      <c r="E24" s="387">
        <v>2960530000</v>
      </c>
      <c r="F24" s="381"/>
      <c r="G24" s="369"/>
      <c r="H24" s="382"/>
      <c r="I24" s="382"/>
      <c r="J24" s="369"/>
      <c r="K24" s="369"/>
      <c r="L24" s="369"/>
    </row>
    <row r="25" spans="1:12" s="374" customFormat="1" ht="25.5">
      <c r="A25" s="383" t="s">
        <v>339</v>
      </c>
      <c r="B25" s="384" t="s">
        <v>4</v>
      </c>
      <c r="C25" s="388"/>
      <c r="D25" s="378"/>
      <c r="E25" s="378">
        <v>2586150000</v>
      </c>
      <c r="F25" s="381"/>
      <c r="G25" s="369"/>
      <c r="H25" s="382"/>
      <c r="I25" s="382"/>
      <c r="J25" s="369"/>
      <c r="K25" s="369"/>
      <c r="L25" s="369"/>
    </row>
    <row r="26" spans="1:12" s="374" customFormat="1" ht="25.5">
      <c r="A26" s="383" t="s">
        <v>340</v>
      </c>
      <c r="B26" s="390" t="s">
        <v>247</v>
      </c>
      <c r="C26" s="388"/>
      <c r="D26" s="378"/>
      <c r="E26" s="378"/>
      <c r="F26" s="381"/>
      <c r="G26" s="369"/>
      <c r="H26" s="382"/>
      <c r="I26" s="382"/>
      <c r="J26" s="369"/>
      <c r="K26" s="369"/>
      <c r="L26" s="369"/>
    </row>
    <row r="27" spans="1:12" s="374" customFormat="1" ht="25.5">
      <c r="A27" s="383" t="s">
        <v>341</v>
      </c>
      <c r="B27" s="384" t="s">
        <v>50</v>
      </c>
      <c r="C27" s="385"/>
      <c r="D27" s="378">
        <v>213200000</v>
      </c>
      <c r="E27" s="378">
        <v>374380000</v>
      </c>
      <c r="F27" s="381"/>
      <c r="G27" s="369"/>
      <c r="H27" s="382"/>
      <c r="I27" s="382"/>
      <c r="J27" s="369"/>
      <c r="K27" s="369"/>
      <c r="L27" s="369"/>
    </row>
    <row r="28" spans="1:12" s="374" customFormat="1" ht="25.5">
      <c r="A28" s="383" t="s">
        <v>342</v>
      </c>
      <c r="B28" s="384" t="s">
        <v>51</v>
      </c>
      <c r="C28" s="385"/>
      <c r="D28" s="378"/>
      <c r="E28" s="378"/>
      <c r="F28" s="381"/>
      <c r="G28" s="369"/>
      <c r="H28" s="382"/>
      <c r="I28" s="382"/>
      <c r="J28" s="369"/>
      <c r="K28" s="369"/>
      <c r="L28" s="369"/>
    </row>
    <row r="29" spans="1:12" s="374" customFormat="1" ht="38.25">
      <c r="A29" s="383" t="s">
        <v>343</v>
      </c>
      <c r="B29" s="384" t="s">
        <v>248</v>
      </c>
      <c r="C29" s="385"/>
      <c r="D29" s="378"/>
      <c r="E29" s="378"/>
      <c r="F29" s="381"/>
      <c r="G29" s="369"/>
      <c r="H29" s="382"/>
      <c r="I29" s="382"/>
      <c r="J29" s="369"/>
      <c r="K29" s="369"/>
      <c r="L29" s="369"/>
    </row>
    <row r="30" spans="1:12" s="374" customFormat="1" ht="25.5">
      <c r="A30" s="383" t="s">
        <v>344</v>
      </c>
      <c r="B30" s="384" t="s">
        <v>52</v>
      </c>
      <c r="C30" s="385"/>
      <c r="D30" s="378">
        <v>213200000</v>
      </c>
      <c r="E30" s="378">
        <v>374380000</v>
      </c>
      <c r="F30" s="381"/>
      <c r="G30" s="369"/>
      <c r="H30" s="382"/>
      <c r="I30" s="382"/>
      <c r="J30" s="369"/>
      <c r="K30" s="369"/>
      <c r="L30" s="369"/>
    </row>
    <row r="31" spans="1:12" s="374" customFormat="1" ht="25.5">
      <c r="A31" s="383" t="s">
        <v>345</v>
      </c>
      <c r="B31" s="384" t="s">
        <v>53</v>
      </c>
      <c r="C31" s="385"/>
      <c r="D31" s="378"/>
      <c r="E31" s="378"/>
      <c r="F31" s="381"/>
      <c r="G31" s="369"/>
      <c r="H31" s="382"/>
      <c r="I31" s="382"/>
      <c r="J31" s="369"/>
      <c r="K31" s="369"/>
      <c r="L31" s="369"/>
    </row>
    <row r="32" spans="1:12" s="374" customFormat="1" ht="25.5">
      <c r="A32" s="383" t="s">
        <v>346</v>
      </c>
      <c r="B32" s="384" t="s">
        <v>54</v>
      </c>
      <c r="C32" s="385"/>
      <c r="D32" s="378"/>
      <c r="E32" s="378"/>
      <c r="F32" s="381"/>
      <c r="G32" s="369"/>
      <c r="H32" s="382"/>
      <c r="I32" s="382"/>
      <c r="J32" s="369"/>
      <c r="K32" s="369"/>
      <c r="L32" s="369"/>
    </row>
    <row r="33" spans="1:12" s="374" customFormat="1" ht="25.5">
      <c r="A33" s="375" t="s">
        <v>347</v>
      </c>
      <c r="B33" s="376" t="s">
        <v>55</v>
      </c>
      <c r="C33" s="386"/>
      <c r="D33" s="391">
        <v>94432166977</v>
      </c>
      <c r="E33" s="391">
        <v>91265524430</v>
      </c>
      <c r="F33" s="381"/>
      <c r="G33" s="369"/>
      <c r="H33" s="382"/>
      <c r="I33" s="382"/>
      <c r="J33" s="369"/>
      <c r="K33" s="369"/>
      <c r="L33" s="369"/>
    </row>
    <row r="34" spans="1:12" s="374" customFormat="1" ht="25.5">
      <c r="A34" s="375" t="s">
        <v>348</v>
      </c>
      <c r="B34" s="376" t="s">
        <v>56</v>
      </c>
      <c r="C34" s="386"/>
      <c r="D34" s="378"/>
      <c r="E34" s="387"/>
      <c r="F34" s="381"/>
      <c r="G34" s="369"/>
      <c r="H34" s="382"/>
      <c r="I34" s="382"/>
      <c r="J34" s="369"/>
      <c r="K34" s="369"/>
      <c r="L34" s="369"/>
    </row>
    <row r="35" spans="1:12" s="374" customFormat="1" ht="25.5">
      <c r="A35" s="383" t="s">
        <v>349</v>
      </c>
      <c r="B35" s="384" t="s">
        <v>6</v>
      </c>
      <c r="C35" s="385"/>
      <c r="D35" s="378"/>
      <c r="E35" s="378"/>
      <c r="F35" s="381"/>
      <c r="G35" s="369"/>
      <c r="H35" s="382"/>
      <c r="I35" s="382"/>
      <c r="J35" s="369"/>
      <c r="K35" s="369"/>
      <c r="L35" s="369"/>
    </row>
    <row r="36" spans="1:12" s="374" customFormat="1" ht="25.5">
      <c r="A36" s="383" t="s">
        <v>350</v>
      </c>
      <c r="B36" s="384" t="s">
        <v>7</v>
      </c>
      <c r="C36" s="385"/>
      <c r="D36" s="378">
        <v>3470380000</v>
      </c>
      <c r="E36" s="378">
        <v>3606560000</v>
      </c>
      <c r="F36" s="381"/>
      <c r="G36" s="369"/>
      <c r="H36" s="382"/>
      <c r="I36" s="382"/>
      <c r="J36" s="369"/>
      <c r="K36" s="369"/>
      <c r="L36" s="369"/>
    </row>
    <row r="37" spans="1:12" s="374" customFormat="1" ht="51">
      <c r="A37" s="383" t="s">
        <v>351</v>
      </c>
      <c r="B37" s="384" t="s">
        <v>57</v>
      </c>
      <c r="C37" s="385"/>
      <c r="D37" s="378">
        <v>12786050</v>
      </c>
      <c r="E37" s="378">
        <v>55819420</v>
      </c>
      <c r="F37" s="381"/>
      <c r="G37" s="369"/>
      <c r="H37" s="382"/>
      <c r="I37" s="382"/>
      <c r="J37" s="369"/>
      <c r="K37" s="369"/>
      <c r="L37" s="369"/>
    </row>
    <row r="38" spans="1:12" s="374" customFormat="1" ht="25.5">
      <c r="A38" s="383" t="s">
        <v>352</v>
      </c>
      <c r="B38" s="384" t="s">
        <v>8</v>
      </c>
      <c r="C38" s="385"/>
      <c r="D38" s="392">
        <v>1362195</v>
      </c>
      <c r="E38" s="392">
        <v>2618208</v>
      </c>
      <c r="F38" s="381"/>
      <c r="G38" s="369"/>
      <c r="H38" s="382"/>
      <c r="I38" s="382"/>
      <c r="J38" s="369"/>
      <c r="K38" s="369"/>
      <c r="L38" s="369"/>
    </row>
    <row r="39" spans="1:12" s="374" customFormat="1" ht="25.5">
      <c r="A39" s="383" t="s">
        <v>353</v>
      </c>
      <c r="B39" s="384" t="s">
        <v>9</v>
      </c>
      <c r="C39" s="385"/>
      <c r="D39" s="378"/>
      <c r="E39" s="378"/>
      <c r="F39" s="381"/>
      <c r="G39" s="369"/>
      <c r="H39" s="382"/>
      <c r="I39" s="382"/>
      <c r="J39" s="369"/>
      <c r="K39" s="369"/>
      <c r="L39" s="369"/>
    </row>
    <row r="40" spans="1:12" s="374" customFormat="1" ht="25.5">
      <c r="A40" s="383" t="s">
        <v>354</v>
      </c>
      <c r="B40" s="384" t="s">
        <v>58</v>
      </c>
      <c r="C40" s="385"/>
      <c r="D40" s="378">
        <v>97627552</v>
      </c>
      <c r="E40" s="378">
        <v>80112615</v>
      </c>
      <c r="F40" s="381"/>
      <c r="G40" s="369"/>
      <c r="H40" s="382"/>
      <c r="I40" s="382"/>
      <c r="J40" s="369"/>
      <c r="K40" s="369"/>
      <c r="L40" s="369"/>
    </row>
    <row r="41" spans="1:12" s="374" customFormat="1" ht="25.5">
      <c r="A41" s="383" t="s">
        <v>355</v>
      </c>
      <c r="B41" s="384" t="s">
        <v>59</v>
      </c>
      <c r="C41" s="385"/>
      <c r="D41" s="378">
        <v>135764638</v>
      </c>
      <c r="E41" s="378">
        <v>63963030</v>
      </c>
      <c r="F41" s="381"/>
      <c r="G41" s="369"/>
      <c r="H41" s="382"/>
      <c r="I41" s="382"/>
      <c r="J41" s="369"/>
      <c r="K41" s="369"/>
      <c r="L41" s="369"/>
    </row>
    <row r="42" spans="1:12" s="374" customFormat="1" ht="25.5">
      <c r="A42" s="383" t="s">
        <v>356</v>
      </c>
      <c r="B42" s="384" t="s">
        <v>10</v>
      </c>
      <c r="C42" s="385"/>
      <c r="D42" s="378">
        <v>149743777</v>
      </c>
      <c r="E42" s="378">
        <v>97345495</v>
      </c>
      <c r="F42" s="381"/>
      <c r="G42" s="369"/>
      <c r="H42" s="382"/>
      <c r="I42" s="382"/>
      <c r="J42" s="369"/>
      <c r="K42" s="369"/>
      <c r="L42" s="369"/>
    </row>
    <row r="43" spans="1:12" s="374" customFormat="1" ht="25.5">
      <c r="A43" s="383" t="s">
        <v>357</v>
      </c>
      <c r="B43" s="384" t="s">
        <v>60</v>
      </c>
      <c r="C43" s="385"/>
      <c r="D43" s="378">
        <v>145897841</v>
      </c>
      <c r="E43" s="378">
        <v>150658307</v>
      </c>
      <c r="F43" s="381"/>
      <c r="G43" s="369"/>
      <c r="H43" s="382"/>
      <c r="I43" s="382"/>
      <c r="J43" s="369"/>
      <c r="K43" s="369"/>
      <c r="L43" s="369"/>
    </row>
    <row r="44" spans="1:12" s="374" customFormat="1" ht="25.5">
      <c r="A44" s="383" t="s">
        <v>358</v>
      </c>
      <c r="B44" s="384" t="s">
        <v>61</v>
      </c>
      <c r="C44" s="385"/>
      <c r="D44" s="378"/>
      <c r="E44" s="378"/>
      <c r="F44" s="381"/>
      <c r="G44" s="369"/>
      <c r="H44" s="382"/>
      <c r="I44" s="382"/>
      <c r="J44" s="369"/>
      <c r="K44" s="369"/>
      <c r="L44" s="369"/>
    </row>
    <row r="45" spans="1:12" s="374" customFormat="1" ht="25.5">
      <c r="A45" s="375" t="s">
        <v>359</v>
      </c>
      <c r="B45" s="376" t="s">
        <v>5</v>
      </c>
      <c r="C45" s="386"/>
      <c r="D45" s="387">
        <v>4013562053</v>
      </c>
      <c r="E45" s="387">
        <v>4057077075</v>
      </c>
      <c r="F45" s="381"/>
      <c r="G45" s="369"/>
      <c r="H45" s="382"/>
      <c r="I45" s="382"/>
      <c r="J45" s="369"/>
      <c r="K45" s="369"/>
      <c r="L45" s="369"/>
    </row>
    <row r="46" spans="1:12" s="374" customFormat="1" ht="38.25">
      <c r="A46" s="375" t="s">
        <v>360</v>
      </c>
      <c r="B46" s="376" t="s">
        <v>11</v>
      </c>
      <c r="C46" s="386"/>
      <c r="D46" s="387">
        <v>90418604924</v>
      </c>
      <c r="E46" s="387">
        <v>87208447355</v>
      </c>
      <c r="F46" s="381"/>
      <c r="G46" s="369"/>
      <c r="H46" s="382"/>
      <c r="I46" s="382"/>
      <c r="J46" s="369"/>
      <c r="K46" s="369"/>
      <c r="L46" s="369"/>
    </row>
    <row r="47" spans="1:12" s="374" customFormat="1" ht="25.5">
      <c r="A47" s="383" t="s">
        <v>361</v>
      </c>
      <c r="B47" s="384" t="s">
        <v>12</v>
      </c>
      <c r="C47" s="385"/>
      <c r="D47" s="378">
        <v>68909059500</v>
      </c>
      <c r="E47" s="378">
        <v>68073837100</v>
      </c>
      <c r="F47" s="381"/>
      <c r="G47" s="369"/>
      <c r="H47" s="382"/>
      <c r="I47" s="382"/>
      <c r="J47" s="369"/>
      <c r="K47" s="369"/>
      <c r="L47" s="369"/>
    </row>
    <row r="48" spans="1:12" s="374" customFormat="1" ht="25.5">
      <c r="A48" s="383" t="s">
        <v>362</v>
      </c>
      <c r="B48" s="384" t="s">
        <v>13</v>
      </c>
      <c r="C48" s="385"/>
      <c r="D48" s="378">
        <v>139012022900</v>
      </c>
      <c r="E48" s="378">
        <v>137115372600</v>
      </c>
      <c r="F48" s="381"/>
      <c r="G48" s="369"/>
      <c r="H48" s="382"/>
      <c r="I48" s="382"/>
      <c r="J48" s="369"/>
      <c r="K48" s="369"/>
      <c r="L48" s="369"/>
    </row>
    <row r="49" spans="1:12" s="374" customFormat="1" ht="25.5">
      <c r="A49" s="383" t="s">
        <v>363</v>
      </c>
      <c r="B49" s="384" t="s">
        <v>62</v>
      </c>
      <c r="C49" s="385"/>
      <c r="D49" s="378">
        <v>-70102963400</v>
      </c>
      <c r="E49" s="378">
        <v>-69041535500</v>
      </c>
      <c r="F49" s="381"/>
      <c r="G49" s="369"/>
      <c r="H49" s="382"/>
      <c r="I49" s="382"/>
      <c r="J49" s="369"/>
      <c r="K49" s="369"/>
      <c r="L49" s="369"/>
    </row>
    <row r="50" spans="1:12" s="374" customFormat="1" ht="25.5">
      <c r="A50" s="383" t="s">
        <v>364</v>
      </c>
      <c r="B50" s="384" t="s">
        <v>63</v>
      </c>
      <c r="C50" s="385"/>
      <c r="D50" s="378">
        <v>6128727045</v>
      </c>
      <c r="E50" s="378">
        <v>5903297831</v>
      </c>
      <c r="F50" s="381"/>
      <c r="G50" s="369"/>
      <c r="H50" s="382"/>
      <c r="I50" s="382"/>
      <c r="J50" s="369"/>
      <c r="K50" s="369"/>
      <c r="L50" s="369"/>
    </row>
    <row r="51" spans="1:12" s="374" customFormat="1" ht="25.5">
      <c r="A51" s="383" t="s">
        <v>365</v>
      </c>
      <c r="B51" s="384" t="s">
        <v>14</v>
      </c>
      <c r="C51" s="385"/>
      <c r="D51" s="378">
        <v>15380818379</v>
      </c>
      <c r="E51" s="378">
        <v>13231312424</v>
      </c>
      <c r="F51" s="381"/>
      <c r="G51" s="369"/>
      <c r="H51" s="382"/>
      <c r="I51" s="382"/>
      <c r="J51" s="369"/>
      <c r="K51" s="369"/>
      <c r="L51" s="369"/>
    </row>
    <row r="52" spans="1:12" s="374" customFormat="1" ht="38.25">
      <c r="A52" s="375" t="s">
        <v>366</v>
      </c>
      <c r="B52" s="376" t="s">
        <v>15</v>
      </c>
      <c r="C52" s="386"/>
      <c r="D52" s="393">
        <v>13121.43</v>
      </c>
      <c r="E52" s="393">
        <v>12810.86</v>
      </c>
      <c r="F52" s="381"/>
      <c r="G52" s="369"/>
      <c r="H52" s="382"/>
      <c r="I52" s="382"/>
      <c r="J52" s="369"/>
      <c r="K52" s="369"/>
      <c r="L52" s="369"/>
    </row>
    <row r="53" spans="1:12" s="374" customFormat="1" ht="25.5">
      <c r="A53" s="375" t="s">
        <v>367</v>
      </c>
      <c r="B53" s="376" t="s">
        <v>64</v>
      </c>
      <c r="C53" s="386"/>
      <c r="D53" s="378"/>
      <c r="E53" s="393"/>
      <c r="F53" s="381"/>
      <c r="G53" s="369"/>
      <c r="H53" s="382"/>
      <c r="I53" s="382"/>
      <c r="J53" s="369"/>
      <c r="K53" s="369"/>
      <c r="L53" s="369"/>
    </row>
    <row r="54" spans="1:12" s="374" customFormat="1" ht="25.5">
      <c r="A54" s="383" t="s">
        <v>368</v>
      </c>
      <c r="B54" s="384" t="s">
        <v>65</v>
      </c>
      <c r="C54" s="385"/>
      <c r="D54" s="378"/>
      <c r="E54" s="394"/>
      <c r="F54" s="381"/>
      <c r="G54" s="369"/>
      <c r="H54" s="382"/>
      <c r="I54" s="382"/>
      <c r="J54" s="369"/>
      <c r="K54" s="369"/>
      <c r="L54" s="369"/>
    </row>
    <row r="55" spans="1:12" s="374" customFormat="1" ht="38.25">
      <c r="A55" s="383" t="s">
        <v>369</v>
      </c>
      <c r="B55" s="384" t="s">
        <v>66</v>
      </c>
      <c r="C55" s="385"/>
      <c r="D55" s="378"/>
      <c r="E55" s="394"/>
      <c r="F55" s="381"/>
      <c r="G55" s="369"/>
      <c r="H55" s="382"/>
      <c r="I55" s="382"/>
      <c r="J55" s="369"/>
      <c r="K55" s="369"/>
      <c r="L55" s="369"/>
    </row>
    <row r="56" spans="1:12" s="374" customFormat="1" ht="25.5">
      <c r="A56" s="375" t="s">
        <v>370</v>
      </c>
      <c r="B56" s="376" t="s">
        <v>67</v>
      </c>
      <c r="C56" s="386"/>
      <c r="D56" s="378"/>
      <c r="E56" s="393"/>
      <c r="F56" s="381"/>
      <c r="G56" s="369"/>
      <c r="H56" s="382"/>
      <c r="I56" s="382"/>
      <c r="J56" s="369"/>
      <c r="K56" s="369"/>
      <c r="L56" s="369"/>
    </row>
    <row r="57" spans="1:12" s="374" customFormat="1" ht="25.5">
      <c r="A57" s="383" t="s">
        <v>371</v>
      </c>
      <c r="B57" s="384" t="s">
        <v>68</v>
      </c>
      <c r="C57" s="385"/>
      <c r="D57" s="378"/>
      <c r="E57" s="394"/>
      <c r="F57" s="381"/>
      <c r="G57" s="369"/>
      <c r="H57" s="382"/>
      <c r="I57" s="382"/>
      <c r="J57" s="369"/>
      <c r="K57" s="369"/>
      <c r="L57" s="369"/>
    </row>
    <row r="58" spans="1:12" s="374" customFormat="1" ht="25.5">
      <c r="A58" s="383" t="s">
        <v>372</v>
      </c>
      <c r="B58" s="384" t="s">
        <v>69</v>
      </c>
      <c r="C58" s="385"/>
      <c r="D58" s="378"/>
      <c r="E58" s="394"/>
      <c r="F58" s="381"/>
      <c r="G58" s="369"/>
      <c r="H58" s="382"/>
      <c r="I58" s="382"/>
      <c r="J58" s="369"/>
      <c r="K58" s="369"/>
      <c r="L58" s="369"/>
    </row>
    <row r="59" spans="1:12" s="374" customFormat="1" ht="25.5">
      <c r="A59" s="383" t="s">
        <v>373</v>
      </c>
      <c r="B59" s="384" t="s">
        <v>70</v>
      </c>
      <c r="C59" s="385"/>
      <c r="D59" s="378"/>
      <c r="E59" s="394"/>
      <c r="F59" s="381"/>
      <c r="G59" s="369"/>
      <c r="H59" s="382"/>
      <c r="I59" s="382"/>
      <c r="J59" s="369"/>
      <c r="K59" s="369"/>
      <c r="L59" s="369"/>
    </row>
    <row r="60" spans="1:12" s="374" customFormat="1" ht="25.5">
      <c r="A60" s="383" t="s">
        <v>374</v>
      </c>
      <c r="B60" s="384" t="s">
        <v>71</v>
      </c>
      <c r="C60" s="385"/>
      <c r="D60" s="395">
        <v>6890905.9500000002</v>
      </c>
      <c r="E60" s="395">
        <v>6807383.71</v>
      </c>
      <c r="F60" s="381"/>
      <c r="G60" s="369"/>
      <c r="H60" s="382"/>
      <c r="I60" s="382"/>
      <c r="J60" s="369"/>
      <c r="K60" s="369"/>
      <c r="L60" s="369"/>
    </row>
    <row r="61" spans="1:12" s="374" customFormat="1">
      <c r="A61" s="396"/>
      <c r="B61" s="397"/>
      <c r="C61" s="371"/>
      <c r="D61" s="398"/>
      <c r="E61" s="398"/>
      <c r="F61" s="373"/>
      <c r="G61" s="369"/>
      <c r="H61" s="369"/>
      <c r="I61" s="369"/>
      <c r="J61" s="369"/>
      <c r="K61" s="369"/>
      <c r="L61" s="369"/>
    </row>
    <row r="62" spans="1:12" s="374" customFormat="1">
      <c r="A62" s="399"/>
      <c r="B62" s="400"/>
      <c r="C62" s="400"/>
      <c r="D62" s="401"/>
      <c r="E62" s="401"/>
      <c r="F62" s="373"/>
      <c r="G62" s="369"/>
      <c r="H62" s="369"/>
      <c r="I62" s="369"/>
      <c r="J62" s="369"/>
      <c r="K62" s="369"/>
      <c r="L62" s="369"/>
    </row>
    <row r="63" spans="1:12" s="374" customFormat="1">
      <c r="A63" s="402" t="s">
        <v>635</v>
      </c>
      <c r="B63" s="403"/>
      <c r="C63" s="349"/>
      <c r="D63" s="347" t="s">
        <v>636</v>
      </c>
      <c r="E63" s="347"/>
      <c r="F63" s="373"/>
      <c r="G63" s="369"/>
      <c r="H63" s="369"/>
      <c r="I63" s="369"/>
      <c r="J63" s="369"/>
      <c r="K63" s="369"/>
      <c r="L63" s="369"/>
    </row>
    <row r="64" spans="1:12" s="374" customFormat="1">
      <c r="A64" s="404" t="s">
        <v>176</v>
      </c>
      <c r="B64" s="403"/>
      <c r="C64" s="349"/>
      <c r="D64" s="348" t="s">
        <v>177</v>
      </c>
      <c r="E64" s="348"/>
      <c r="F64" s="373"/>
      <c r="G64" s="369"/>
      <c r="H64" s="369"/>
      <c r="I64" s="369"/>
      <c r="J64" s="369"/>
      <c r="K64" s="369"/>
      <c r="L64" s="369"/>
    </row>
    <row r="65" spans="1:12" s="374" customFormat="1">
      <c r="A65" s="403"/>
      <c r="B65" s="403"/>
      <c r="C65" s="349"/>
      <c r="D65" s="349"/>
      <c r="E65" s="349"/>
      <c r="F65" s="373"/>
      <c r="G65" s="369"/>
      <c r="H65" s="369"/>
      <c r="I65" s="369"/>
      <c r="J65" s="369"/>
      <c r="K65" s="369"/>
      <c r="L65" s="369"/>
    </row>
    <row r="66" spans="1:12" s="374" customFormat="1">
      <c r="A66" s="403"/>
      <c r="B66" s="403"/>
      <c r="C66" s="349"/>
      <c r="D66" s="349"/>
      <c r="E66" s="349"/>
      <c r="F66" s="373"/>
      <c r="G66" s="369"/>
      <c r="H66" s="369"/>
      <c r="I66" s="369"/>
      <c r="J66" s="369"/>
      <c r="K66" s="369"/>
      <c r="L66" s="369"/>
    </row>
    <row r="67" spans="1:12" s="374" customFormat="1">
      <c r="A67" s="403"/>
      <c r="B67" s="403"/>
      <c r="C67" s="349"/>
      <c r="D67" s="349"/>
      <c r="E67" s="349"/>
      <c r="F67" s="373"/>
      <c r="G67" s="369"/>
      <c r="H67" s="369"/>
      <c r="I67" s="369"/>
      <c r="J67" s="369"/>
      <c r="K67" s="369"/>
      <c r="L67" s="369"/>
    </row>
    <row r="68" spans="1:12" s="374" customFormat="1">
      <c r="A68" s="403"/>
      <c r="B68" s="403"/>
      <c r="C68" s="349"/>
      <c r="D68" s="349"/>
      <c r="E68" s="349"/>
      <c r="F68" s="373"/>
      <c r="G68" s="369"/>
      <c r="H68" s="369"/>
      <c r="I68" s="369"/>
      <c r="J68" s="369"/>
      <c r="K68" s="369"/>
      <c r="L68" s="369"/>
    </row>
    <row r="69" spans="1:12" s="374" customFormat="1">
      <c r="A69" s="403"/>
      <c r="B69" s="403"/>
      <c r="C69" s="349"/>
      <c r="D69" s="349"/>
      <c r="E69" s="349"/>
      <c r="F69" s="373"/>
      <c r="G69" s="369"/>
      <c r="H69" s="369"/>
      <c r="I69" s="369"/>
      <c r="J69" s="369"/>
      <c r="K69" s="369"/>
      <c r="L69" s="369"/>
    </row>
    <row r="70" spans="1:12" s="374" customFormat="1">
      <c r="A70" s="403"/>
      <c r="B70" s="403"/>
      <c r="C70" s="349"/>
      <c r="D70" s="349"/>
      <c r="E70" s="349"/>
      <c r="F70" s="373"/>
      <c r="G70" s="369"/>
      <c r="H70" s="369"/>
      <c r="I70" s="369"/>
      <c r="J70" s="369"/>
      <c r="K70" s="369"/>
      <c r="L70" s="369"/>
    </row>
    <row r="71" spans="1:12" s="374" customFormat="1">
      <c r="A71" s="405"/>
      <c r="B71" s="405"/>
      <c r="C71" s="349"/>
      <c r="D71" s="350"/>
      <c r="E71" s="350"/>
      <c r="F71" s="373"/>
      <c r="G71" s="369"/>
      <c r="H71" s="369"/>
      <c r="I71" s="369"/>
      <c r="J71" s="369"/>
      <c r="K71" s="369"/>
      <c r="L71" s="369"/>
    </row>
    <row r="72" spans="1:12" s="374" customFormat="1">
      <c r="A72" s="402" t="s">
        <v>237</v>
      </c>
      <c r="B72" s="403"/>
      <c r="C72" s="349"/>
      <c r="D72" s="406" t="s">
        <v>458</v>
      </c>
      <c r="E72" s="347"/>
      <c r="F72" s="373"/>
      <c r="G72" s="369"/>
      <c r="H72" s="369"/>
      <c r="I72" s="369"/>
      <c r="J72" s="369"/>
      <c r="K72" s="369"/>
      <c r="L72" s="369"/>
    </row>
    <row r="73" spans="1:12" s="374" customFormat="1">
      <c r="A73" s="402" t="s">
        <v>617</v>
      </c>
      <c r="B73" s="403"/>
      <c r="C73" s="349"/>
      <c r="D73" s="347"/>
      <c r="E73" s="347"/>
      <c r="F73" s="373"/>
      <c r="G73" s="369"/>
      <c r="H73" s="369"/>
      <c r="I73" s="369"/>
      <c r="J73" s="369"/>
      <c r="K73" s="369"/>
      <c r="L73" s="369"/>
    </row>
    <row r="74" spans="1:12" s="374" customFormat="1">
      <c r="A74" s="374" t="s">
        <v>238</v>
      </c>
      <c r="B74" s="403"/>
      <c r="C74" s="349"/>
      <c r="D74" s="349"/>
      <c r="E74" s="349"/>
      <c r="F74" s="373"/>
      <c r="G74" s="369"/>
      <c r="H74" s="369"/>
      <c r="I74" s="369"/>
      <c r="J74" s="369"/>
      <c r="K74" s="369"/>
      <c r="L74" s="369"/>
    </row>
    <row r="75" spans="1:12" s="374" customFormat="1">
      <c r="A75" s="407"/>
      <c r="B75" s="407"/>
      <c r="E75" s="408"/>
      <c r="F75" s="373"/>
      <c r="G75" s="369"/>
      <c r="H75" s="369"/>
      <c r="I75" s="369"/>
      <c r="J75" s="369"/>
      <c r="K75" s="369"/>
      <c r="L75" s="369"/>
    </row>
    <row r="76" spans="1:12" s="374" customFormat="1">
      <c r="A76" s="407"/>
      <c r="B76" s="407"/>
      <c r="E76" s="408"/>
      <c r="F76" s="373"/>
      <c r="G76" s="369"/>
      <c r="H76" s="369"/>
      <c r="I76" s="369"/>
      <c r="J76" s="369"/>
      <c r="K76" s="369"/>
      <c r="L76" s="369"/>
    </row>
    <row r="77" spans="1:12" s="374" customFormat="1">
      <c r="A77" s="510"/>
      <c r="B77" s="510"/>
      <c r="C77" s="409"/>
      <c r="D77" s="510"/>
      <c r="E77" s="510"/>
      <c r="F77" s="373"/>
      <c r="G77" s="369"/>
      <c r="H77" s="369"/>
      <c r="I77" s="369"/>
      <c r="J77" s="369"/>
      <c r="K77" s="369"/>
      <c r="L77" s="369"/>
    </row>
    <row r="78" spans="1:12" s="374" customFormat="1">
      <c r="A78" s="511"/>
      <c r="B78" s="511"/>
      <c r="C78" s="410"/>
      <c r="D78" s="511"/>
      <c r="E78" s="511"/>
      <c r="F78" s="373"/>
      <c r="G78" s="369"/>
      <c r="H78" s="369"/>
      <c r="I78" s="369"/>
      <c r="J78" s="369"/>
      <c r="K78" s="369"/>
      <c r="L78" s="369"/>
    </row>
    <row r="79" spans="1:12" s="374" customFormat="1" ht="13.15" customHeight="1">
      <c r="A79" s="518"/>
      <c r="B79" s="518"/>
      <c r="C79" s="411"/>
      <c r="D79" s="517"/>
      <c r="E79" s="517"/>
      <c r="F79" s="373"/>
      <c r="G79" s="369"/>
      <c r="H79" s="369"/>
      <c r="I79" s="369"/>
      <c r="J79" s="369"/>
      <c r="K79" s="369"/>
      <c r="L79" s="369"/>
    </row>
    <row r="80" spans="1:12" s="374" customFormat="1">
      <c r="F80" s="373"/>
      <c r="G80" s="369"/>
      <c r="H80" s="369"/>
      <c r="I80" s="369"/>
      <c r="J80" s="369"/>
      <c r="K80" s="369"/>
      <c r="L80" s="369"/>
    </row>
    <row r="81" spans="6:12" s="374" customFormat="1">
      <c r="F81" s="373"/>
      <c r="G81" s="369"/>
      <c r="H81" s="369"/>
      <c r="I81" s="369"/>
      <c r="J81" s="369"/>
      <c r="K81" s="369"/>
      <c r="L81" s="369"/>
    </row>
    <row r="82" spans="6:12" s="374" customFormat="1">
      <c r="F82" s="373"/>
      <c r="G82" s="369"/>
      <c r="H82" s="369"/>
      <c r="I82" s="369"/>
      <c r="J82" s="369"/>
      <c r="K82" s="369"/>
      <c r="L82" s="369"/>
    </row>
    <row r="83" spans="6:12" s="374" customFormat="1">
      <c r="F83" s="373"/>
      <c r="G83" s="369"/>
      <c r="H83" s="369"/>
      <c r="I83" s="369"/>
      <c r="J83" s="369"/>
      <c r="K83" s="369"/>
      <c r="L83" s="369"/>
    </row>
    <row r="84" spans="6:12" s="374" customFormat="1">
      <c r="F84" s="373"/>
      <c r="G84" s="369"/>
      <c r="H84" s="369"/>
      <c r="I84" s="369"/>
      <c r="J84" s="369"/>
      <c r="K84" s="369"/>
      <c r="L84" s="369"/>
    </row>
    <row r="85" spans="6:12" s="374" customFormat="1">
      <c r="F85" s="373"/>
      <c r="G85" s="369"/>
      <c r="H85" s="369"/>
      <c r="I85" s="369"/>
      <c r="J85" s="369"/>
      <c r="K85" s="369"/>
      <c r="L85" s="369"/>
    </row>
    <row r="86" spans="6:12" s="374" customFormat="1">
      <c r="F86" s="373"/>
      <c r="G86" s="369"/>
      <c r="H86" s="369"/>
      <c r="I86" s="369"/>
      <c r="J86" s="369"/>
      <c r="K86" s="369"/>
      <c r="L86" s="369"/>
    </row>
    <row r="87" spans="6:12" s="374" customFormat="1">
      <c r="F87" s="373"/>
      <c r="G87" s="369"/>
      <c r="H87" s="369"/>
      <c r="I87" s="369"/>
      <c r="J87" s="369"/>
      <c r="K87" s="369"/>
      <c r="L87" s="369"/>
    </row>
    <row r="88" spans="6:12" s="374" customFormat="1">
      <c r="F88" s="373"/>
      <c r="G88" s="369"/>
      <c r="H88" s="369"/>
      <c r="I88" s="369"/>
      <c r="J88" s="369"/>
      <c r="K88" s="369"/>
      <c r="L88" s="369"/>
    </row>
    <row r="89" spans="6:12" s="374" customFormat="1">
      <c r="F89" s="373"/>
      <c r="G89" s="369"/>
      <c r="H89" s="369"/>
      <c r="I89" s="369"/>
      <c r="J89" s="369"/>
      <c r="K89" s="369"/>
      <c r="L89" s="369"/>
    </row>
    <row r="90" spans="6:12" s="374" customFormat="1">
      <c r="F90" s="373"/>
      <c r="G90" s="369"/>
      <c r="H90" s="369"/>
      <c r="I90" s="369"/>
      <c r="J90" s="369"/>
      <c r="K90" s="369"/>
      <c r="L90" s="369"/>
    </row>
    <row r="91" spans="6:12" s="374" customFormat="1">
      <c r="F91" s="373"/>
      <c r="G91" s="369"/>
      <c r="H91" s="369"/>
      <c r="I91" s="369"/>
      <c r="J91" s="369"/>
      <c r="K91" s="369"/>
      <c r="L91" s="369"/>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W73"/>
  <sheetViews>
    <sheetView view="pageBreakPreview" topLeftCell="C1" zoomScaleNormal="100" zoomScaleSheetLayoutView="100" workbookViewId="0">
      <selection activeCell="F17" sqref="F17"/>
    </sheetView>
  </sheetViews>
  <sheetFormatPr defaultColWidth="9.140625" defaultRowHeight="12.75"/>
  <cols>
    <col min="1" max="1" width="9.28515625" style="310" bestFit="1" customWidth="1"/>
    <col min="2" max="2" width="50" style="310" customWidth="1"/>
    <col min="3" max="3" width="13.5703125" style="310" customWidth="1"/>
    <col min="4" max="4" width="22.5703125" style="282" customWidth="1"/>
    <col min="5" max="5" width="22" style="351" customWidth="1"/>
    <col min="6" max="6" width="21" style="312" customWidth="1"/>
    <col min="7" max="7" width="21" style="268" hidden="1" customWidth="1"/>
    <col min="8" max="10" width="21" style="310" hidden="1" customWidth="1"/>
    <col min="11" max="16" width="21" style="311" hidden="1" customWidth="1"/>
    <col min="17" max="17" width="7.7109375" style="311" hidden="1" customWidth="1"/>
    <col min="18" max="18" width="21" style="311" hidden="1" customWidth="1"/>
    <col min="19" max="20" width="9.140625" style="311" hidden="1" customWidth="1"/>
    <col min="21" max="21" width="16.140625" style="311" hidden="1" customWidth="1"/>
    <col min="22" max="22" width="13.5703125" style="311" customWidth="1"/>
    <col min="23" max="23" width="14.140625" style="311" customWidth="1"/>
    <col min="24" max="16384" width="9.140625" style="310"/>
  </cols>
  <sheetData>
    <row r="1" spans="1:23" ht="23.25" customHeight="1">
      <c r="A1" s="501" t="s">
        <v>526</v>
      </c>
      <c r="B1" s="501"/>
      <c r="C1" s="501"/>
      <c r="D1" s="501"/>
      <c r="E1" s="501"/>
      <c r="F1" s="501"/>
    </row>
    <row r="2" spans="1:23" ht="25.5" customHeight="1">
      <c r="A2" s="502" t="s">
        <v>527</v>
      </c>
      <c r="B2" s="502"/>
      <c r="C2" s="502"/>
      <c r="D2" s="502"/>
      <c r="E2" s="502"/>
      <c r="F2" s="502"/>
    </row>
    <row r="3" spans="1:23" ht="15" customHeight="1">
      <c r="A3" s="503" t="s">
        <v>263</v>
      </c>
      <c r="B3" s="503"/>
      <c r="C3" s="503"/>
      <c r="D3" s="503"/>
      <c r="E3" s="503"/>
      <c r="F3" s="503"/>
    </row>
    <row r="4" spans="1:23">
      <c r="A4" s="503"/>
      <c r="B4" s="503"/>
      <c r="C4" s="503"/>
      <c r="D4" s="503"/>
      <c r="E4" s="503"/>
      <c r="F4" s="503"/>
    </row>
    <row r="5" spans="1:23">
      <c r="A5" s="521" t="s">
        <v>646</v>
      </c>
      <c r="B5" s="521"/>
      <c r="C5" s="521"/>
      <c r="D5" s="521"/>
      <c r="E5" s="521"/>
      <c r="F5" s="521"/>
    </row>
    <row r="6" spans="1:23">
      <c r="A6" s="308"/>
      <c r="B6" s="308"/>
      <c r="C6" s="308"/>
      <c r="D6" s="308"/>
      <c r="E6" s="339"/>
      <c r="F6" s="259"/>
    </row>
    <row r="7" spans="1:23" ht="30" customHeight="1">
      <c r="A7" s="500" t="s">
        <v>245</v>
      </c>
      <c r="B7" s="500"/>
      <c r="C7" s="500" t="s">
        <v>630</v>
      </c>
      <c r="D7" s="500"/>
      <c r="E7" s="500"/>
      <c r="F7" s="500"/>
    </row>
    <row r="8" spans="1:23" ht="30" customHeight="1">
      <c r="A8" s="500" t="s">
        <v>243</v>
      </c>
      <c r="B8" s="500"/>
      <c r="C8" s="500" t="s">
        <v>457</v>
      </c>
      <c r="D8" s="500"/>
      <c r="E8" s="500"/>
      <c r="F8" s="500"/>
    </row>
    <row r="9" spans="1:23" ht="30" customHeight="1">
      <c r="A9" s="499" t="s">
        <v>242</v>
      </c>
      <c r="B9" s="499"/>
      <c r="C9" s="499" t="s">
        <v>244</v>
      </c>
      <c r="D9" s="499"/>
      <c r="E9" s="499"/>
      <c r="F9" s="499"/>
    </row>
    <row r="10" spans="1:23" ht="30" customHeight="1">
      <c r="A10" s="499" t="s">
        <v>246</v>
      </c>
      <c r="B10" s="499"/>
      <c r="C10" s="499" t="s">
        <v>668</v>
      </c>
      <c r="D10" s="499"/>
      <c r="E10" s="499"/>
      <c r="F10" s="499"/>
    </row>
    <row r="11" spans="1:23" ht="19.5" customHeight="1">
      <c r="A11" s="305"/>
      <c r="B11" s="305"/>
      <c r="C11" s="305"/>
      <c r="D11" s="305"/>
      <c r="E11" s="340"/>
      <c r="F11" s="305"/>
    </row>
    <row r="12" spans="1:23" ht="21.75" customHeight="1">
      <c r="A12" s="260" t="s">
        <v>264</v>
      </c>
      <c r="D12" s="261"/>
      <c r="E12" s="341"/>
    </row>
    <row r="13" spans="1:23" ht="38.25">
      <c r="A13" s="262" t="s">
        <v>197</v>
      </c>
      <c r="B13" s="262" t="s">
        <v>198</v>
      </c>
      <c r="C13" s="262" t="s">
        <v>199</v>
      </c>
      <c r="D13" s="255" t="s">
        <v>287</v>
      </c>
      <c r="E13" s="342" t="s">
        <v>288</v>
      </c>
      <c r="F13" s="263" t="s">
        <v>232</v>
      </c>
      <c r="I13" s="313" t="s">
        <v>235</v>
      </c>
      <c r="J13" s="313"/>
    </row>
    <row r="14" spans="1:23" s="314" customFormat="1" ht="25.5">
      <c r="A14" s="264" t="s">
        <v>46</v>
      </c>
      <c r="B14" s="15" t="s">
        <v>249</v>
      </c>
      <c r="C14" s="14" t="s">
        <v>88</v>
      </c>
      <c r="D14" s="265"/>
      <c r="E14" s="352"/>
      <c r="F14" s="266"/>
      <c r="G14" s="268" t="s">
        <v>637</v>
      </c>
      <c r="H14" s="315"/>
      <c r="I14" s="316"/>
      <c r="K14" s="311"/>
      <c r="L14" s="311"/>
      <c r="M14" s="311"/>
      <c r="N14" s="311"/>
      <c r="O14" s="311"/>
      <c r="P14" s="311"/>
      <c r="Q14" s="311"/>
      <c r="R14" s="311"/>
      <c r="S14" s="311"/>
      <c r="T14" s="311"/>
      <c r="U14" s="311"/>
      <c r="V14" s="311"/>
      <c r="W14" s="311"/>
    </row>
    <row r="15" spans="1:23" s="314" customFormat="1" ht="25.5">
      <c r="A15" s="264" t="s">
        <v>89</v>
      </c>
      <c r="B15" s="14" t="s">
        <v>375</v>
      </c>
      <c r="C15" s="14" t="s">
        <v>90</v>
      </c>
      <c r="D15" s="267">
        <v>9871370577</v>
      </c>
      <c r="E15" s="344">
        <v>22456859830</v>
      </c>
      <c r="F15" s="304">
        <v>1.1109723325428673</v>
      </c>
      <c r="G15" s="268">
        <v>8885343305</v>
      </c>
      <c r="H15" s="315"/>
      <c r="I15" s="316"/>
      <c r="K15" s="317">
        <v>36888741632</v>
      </c>
      <c r="L15" s="318">
        <v>28003398327</v>
      </c>
      <c r="M15" s="311"/>
      <c r="N15" s="311"/>
      <c r="O15" s="311"/>
      <c r="P15" s="311"/>
      <c r="Q15" s="311"/>
      <c r="R15" s="311"/>
      <c r="S15" s="311"/>
      <c r="T15" s="311"/>
      <c r="U15" s="311"/>
      <c r="V15" s="311"/>
      <c r="W15" s="311"/>
    </row>
    <row r="16" spans="1:23" s="314" customFormat="1" ht="25.5">
      <c r="A16" s="264"/>
      <c r="B16" s="269" t="s">
        <v>528</v>
      </c>
      <c r="C16" s="14" t="s">
        <v>91</v>
      </c>
      <c r="D16" s="267"/>
      <c r="E16" s="344"/>
      <c r="F16" s="304"/>
      <c r="G16" s="268" t="s">
        <v>644</v>
      </c>
      <c r="H16" s="315"/>
      <c r="I16" s="316"/>
      <c r="K16" s="317">
        <v>14500000000</v>
      </c>
      <c r="L16" s="318" t="e">
        <v>#VALUE!</v>
      </c>
      <c r="M16" s="311"/>
      <c r="N16" s="311"/>
      <c r="O16" s="311"/>
      <c r="P16" s="311"/>
      <c r="Q16" s="311"/>
      <c r="R16" s="311"/>
      <c r="S16" s="311"/>
      <c r="T16" s="311"/>
      <c r="U16" s="311"/>
      <c r="V16" s="311"/>
      <c r="W16" s="311"/>
    </row>
    <row r="17" spans="1:23" s="314" customFormat="1" ht="25.5">
      <c r="A17" s="264"/>
      <c r="B17" s="269" t="s">
        <v>376</v>
      </c>
      <c r="C17" s="14" t="s">
        <v>92</v>
      </c>
      <c r="D17" s="267">
        <v>9871370577</v>
      </c>
      <c r="E17" s="344">
        <v>22456859830</v>
      </c>
      <c r="F17" s="304">
        <v>1.1109723325428673</v>
      </c>
      <c r="G17" s="268">
        <v>8885343305</v>
      </c>
      <c r="H17" s="315"/>
      <c r="I17" s="316"/>
      <c r="K17" s="317">
        <v>22388741632</v>
      </c>
      <c r="L17" s="318">
        <v>13503398327</v>
      </c>
      <c r="M17" s="311"/>
      <c r="N17" s="311"/>
      <c r="O17" s="311"/>
      <c r="P17" s="311"/>
      <c r="Q17" s="311"/>
      <c r="R17" s="311"/>
      <c r="S17" s="311"/>
      <c r="T17" s="311"/>
      <c r="U17" s="311"/>
      <c r="V17" s="311"/>
      <c r="W17" s="311"/>
    </row>
    <row r="18" spans="1:23" s="314" customFormat="1" ht="25.5">
      <c r="A18" s="264" t="s">
        <v>93</v>
      </c>
      <c r="B18" s="14" t="s">
        <v>378</v>
      </c>
      <c r="C18" s="14" t="s">
        <v>94</v>
      </c>
      <c r="D18" s="267">
        <v>84347596400</v>
      </c>
      <c r="E18" s="344">
        <v>65848134600</v>
      </c>
      <c r="F18" s="304">
        <v>1.2434106057268546</v>
      </c>
      <c r="G18" s="268">
        <v>67835673921</v>
      </c>
      <c r="H18" s="315"/>
      <c r="I18" s="316"/>
      <c r="K18" s="317">
        <v>34057667500</v>
      </c>
      <c r="L18" s="318">
        <v>-33778006421</v>
      </c>
      <c r="M18" s="311"/>
      <c r="N18" s="311"/>
      <c r="O18" s="311"/>
      <c r="P18" s="311"/>
      <c r="Q18" s="311"/>
      <c r="R18" s="311"/>
      <c r="S18" s="311"/>
      <c r="T18" s="311"/>
      <c r="U18" s="311"/>
      <c r="V18" s="311"/>
      <c r="W18" s="311"/>
    </row>
    <row r="19" spans="1:23" s="314" customFormat="1" ht="25.5">
      <c r="A19" s="264"/>
      <c r="B19" s="269" t="s">
        <v>379</v>
      </c>
      <c r="C19" s="14" t="s">
        <v>95</v>
      </c>
      <c r="D19" s="332">
        <v>84347596400</v>
      </c>
      <c r="E19" s="353">
        <v>65848134600</v>
      </c>
      <c r="F19" s="304">
        <v>1.2434106057268546</v>
      </c>
      <c r="G19" s="268">
        <v>67835673921</v>
      </c>
      <c r="H19" s="315"/>
      <c r="I19" s="316"/>
      <c r="K19" s="317">
        <v>34057667500</v>
      </c>
      <c r="L19" s="318">
        <v>-33778006421</v>
      </c>
      <c r="M19" s="311"/>
      <c r="N19" s="311"/>
      <c r="O19" s="311"/>
      <c r="P19" s="311"/>
      <c r="Q19" s="311"/>
      <c r="R19" s="311"/>
      <c r="S19" s="311"/>
      <c r="T19" s="311"/>
      <c r="U19" s="311"/>
      <c r="V19" s="311"/>
      <c r="W19" s="311"/>
    </row>
    <row r="20" spans="1:23" s="314" customFormat="1" ht="25.5">
      <c r="A20" s="264"/>
      <c r="B20" s="269" t="s">
        <v>380</v>
      </c>
      <c r="C20" s="14" t="s">
        <v>96</v>
      </c>
      <c r="D20" s="267"/>
      <c r="E20" s="344"/>
      <c r="F20" s="304"/>
      <c r="G20" s="268" t="s">
        <v>644</v>
      </c>
      <c r="H20" s="315"/>
      <c r="I20" s="316"/>
      <c r="K20" s="311"/>
      <c r="L20" s="318" t="e">
        <v>#VALUE!</v>
      </c>
      <c r="M20" s="311"/>
      <c r="N20" s="311"/>
      <c r="O20" s="311"/>
      <c r="P20" s="311"/>
      <c r="Q20" s="311"/>
      <c r="R20" s="311"/>
      <c r="S20" s="311"/>
      <c r="T20" s="311"/>
      <c r="U20" s="311"/>
      <c r="V20" s="311"/>
      <c r="W20" s="311"/>
    </row>
    <row r="21" spans="1:23" s="314" customFormat="1" ht="25.5">
      <c r="A21" s="264"/>
      <c r="B21" s="269" t="s">
        <v>381</v>
      </c>
      <c r="C21" s="14" t="s">
        <v>179</v>
      </c>
      <c r="D21" s="267"/>
      <c r="E21" s="344"/>
      <c r="F21" s="304"/>
      <c r="G21" s="268" t="s">
        <v>644</v>
      </c>
      <c r="H21" s="315"/>
      <c r="I21" s="316"/>
      <c r="K21" s="311"/>
      <c r="L21" s="318" t="e">
        <v>#VALUE!</v>
      </c>
      <c r="M21" s="311"/>
      <c r="N21" s="311"/>
      <c r="O21" s="311"/>
      <c r="P21" s="311"/>
      <c r="Q21" s="311"/>
      <c r="R21" s="311"/>
      <c r="S21" s="311"/>
      <c r="T21" s="311"/>
      <c r="U21" s="311"/>
      <c r="V21" s="311"/>
      <c r="W21" s="311"/>
    </row>
    <row r="22" spans="1:23" s="314" customFormat="1" ht="25.5">
      <c r="A22" s="264"/>
      <c r="B22" s="269" t="s">
        <v>272</v>
      </c>
      <c r="C22" s="14" t="s">
        <v>180</v>
      </c>
      <c r="D22" s="267"/>
      <c r="E22" s="344"/>
      <c r="F22" s="304"/>
      <c r="G22" s="268" t="s">
        <v>644</v>
      </c>
      <c r="H22" s="315"/>
      <c r="I22" s="316"/>
      <c r="K22" s="311"/>
      <c r="L22" s="318" t="e">
        <v>#VALUE!</v>
      </c>
      <c r="M22" s="311"/>
      <c r="N22" s="311"/>
      <c r="O22" s="311"/>
      <c r="P22" s="311"/>
      <c r="Q22" s="311"/>
      <c r="R22" s="311"/>
      <c r="S22" s="311"/>
      <c r="T22" s="311"/>
      <c r="U22" s="311"/>
      <c r="V22" s="311"/>
      <c r="W22" s="311"/>
    </row>
    <row r="23" spans="1:23" s="314" customFormat="1" ht="25.5">
      <c r="A23" s="264" t="s">
        <v>97</v>
      </c>
      <c r="B23" s="269" t="s">
        <v>558</v>
      </c>
      <c r="C23" s="14"/>
      <c r="D23" s="267"/>
      <c r="E23" s="344"/>
      <c r="F23" s="304"/>
      <c r="G23" s="268" t="s">
        <v>644</v>
      </c>
      <c r="H23" s="315"/>
      <c r="I23" s="316"/>
      <c r="K23" s="311"/>
      <c r="L23" s="318" t="e">
        <v>#VALUE!</v>
      </c>
      <c r="M23" s="311"/>
      <c r="N23" s="311"/>
      <c r="O23" s="311"/>
      <c r="P23" s="311"/>
      <c r="Q23" s="311"/>
      <c r="R23" s="311"/>
      <c r="S23" s="311"/>
      <c r="T23" s="311"/>
      <c r="U23" s="311"/>
      <c r="V23" s="311"/>
      <c r="W23" s="311"/>
    </row>
    <row r="24" spans="1:23" s="314" customFormat="1" ht="25.5">
      <c r="A24" s="264" t="s">
        <v>99</v>
      </c>
      <c r="B24" s="14" t="s">
        <v>382</v>
      </c>
      <c r="C24" s="14" t="s">
        <v>98</v>
      </c>
      <c r="D24" s="267">
        <v>213200000</v>
      </c>
      <c r="E24" s="344">
        <v>374380000</v>
      </c>
      <c r="F24" s="304"/>
      <c r="G24" s="268" t="s">
        <v>644</v>
      </c>
      <c r="H24" s="315"/>
      <c r="I24" s="316"/>
      <c r="K24" s="311"/>
      <c r="L24" s="318" t="e">
        <v>#VALUE!</v>
      </c>
      <c r="M24" s="311"/>
      <c r="N24" s="311"/>
      <c r="O24" s="311"/>
      <c r="P24" s="311"/>
      <c r="Q24" s="311"/>
      <c r="R24" s="311"/>
      <c r="S24" s="311"/>
      <c r="T24" s="311"/>
      <c r="U24" s="311"/>
      <c r="V24" s="311"/>
      <c r="W24" s="311"/>
    </row>
    <row r="25" spans="1:23" s="314" customFormat="1" ht="25.5">
      <c r="A25" s="264" t="s">
        <v>101</v>
      </c>
      <c r="B25" s="14" t="s">
        <v>383</v>
      </c>
      <c r="C25" s="14" t="s">
        <v>100</v>
      </c>
      <c r="D25" s="267"/>
      <c r="E25" s="344"/>
      <c r="F25" s="304"/>
      <c r="G25" s="268" t="s">
        <v>644</v>
      </c>
      <c r="H25" s="315"/>
      <c r="I25" s="316"/>
      <c r="K25" s="317">
        <v>38136985</v>
      </c>
      <c r="L25" s="318" t="e">
        <v>#VALUE!</v>
      </c>
      <c r="M25" s="311"/>
      <c r="N25" s="311"/>
      <c r="O25" s="311"/>
      <c r="P25" s="311"/>
      <c r="Q25" s="311"/>
      <c r="R25" s="311"/>
      <c r="S25" s="311"/>
      <c r="T25" s="311"/>
      <c r="U25" s="311"/>
      <c r="V25" s="311"/>
      <c r="W25" s="311"/>
    </row>
    <row r="26" spans="1:23" s="314" customFormat="1" ht="25.5">
      <c r="A26" s="264" t="s">
        <v>103</v>
      </c>
      <c r="B26" s="14" t="s">
        <v>557</v>
      </c>
      <c r="C26" s="14"/>
      <c r="D26" s="267"/>
      <c r="E26" s="344"/>
      <c r="F26" s="304"/>
      <c r="G26" s="268" t="s">
        <v>644</v>
      </c>
      <c r="H26" s="315"/>
      <c r="I26" s="316"/>
      <c r="K26" s="311"/>
      <c r="L26" s="318" t="e">
        <v>#VALUE!</v>
      </c>
      <c r="M26" s="311"/>
      <c r="N26" s="311"/>
      <c r="O26" s="311"/>
      <c r="P26" s="311"/>
      <c r="Q26" s="311"/>
      <c r="R26" s="311"/>
      <c r="S26" s="311"/>
      <c r="T26" s="311"/>
      <c r="U26" s="311"/>
      <c r="V26" s="311"/>
      <c r="W26" s="311"/>
    </row>
    <row r="27" spans="1:23" s="314" customFormat="1" ht="25.5">
      <c r="A27" s="264" t="s">
        <v>105</v>
      </c>
      <c r="B27" s="14" t="s">
        <v>384</v>
      </c>
      <c r="C27" s="14" t="s">
        <v>102</v>
      </c>
      <c r="D27" s="332"/>
      <c r="E27" s="353">
        <v>2586150000</v>
      </c>
      <c r="F27" s="304"/>
      <c r="G27" s="268">
        <v>1409590000</v>
      </c>
      <c r="H27" s="315"/>
      <c r="I27" s="316"/>
      <c r="K27" s="311"/>
      <c r="L27" s="318">
        <v>-1409590000</v>
      </c>
      <c r="M27" s="311"/>
      <c r="N27" s="311"/>
      <c r="O27" s="311"/>
      <c r="P27" s="311"/>
      <c r="Q27" s="311"/>
      <c r="R27" s="311"/>
      <c r="S27" s="311"/>
      <c r="T27" s="311"/>
      <c r="U27" s="311"/>
      <c r="V27" s="311"/>
      <c r="W27" s="311"/>
    </row>
    <row r="28" spans="1:23" s="314" customFormat="1" ht="25.5">
      <c r="A28" s="264" t="s">
        <v>107</v>
      </c>
      <c r="B28" s="14" t="s">
        <v>385</v>
      </c>
      <c r="C28" s="14" t="s">
        <v>104</v>
      </c>
      <c r="D28" s="267"/>
      <c r="E28" s="344"/>
      <c r="F28" s="304"/>
      <c r="G28" s="268" t="s">
        <v>644</v>
      </c>
      <c r="H28" s="315"/>
      <c r="I28" s="316"/>
      <c r="K28" s="311"/>
      <c r="L28" s="318" t="e">
        <v>#VALUE!</v>
      </c>
      <c r="M28" s="311"/>
      <c r="N28" s="311"/>
      <c r="O28" s="311"/>
      <c r="P28" s="311"/>
      <c r="Q28" s="311"/>
      <c r="R28" s="311"/>
      <c r="S28" s="311"/>
      <c r="T28" s="311"/>
      <c r="U28" s="311"/>
      <c r="V28" s="311"/>
      <c r="W28" s="311"/>
    </row>
    <row r="29" spans="1:23" s="314" customFormat="1" ht="25.5">
      <c r="A29" s="264" t="s">
        <v>529</v>
      </c>
      <c r="B29" s="14" t="s">
        <v>386</v>
      </c>
      <c r="C29" s="14" t="s">
        <v>106</v>
      </c>
      <c r="D29" s="267"/>
      <c r="E29" s="344"/>
      <c r="F29" s="304"/>
      <c r="G29" s="268" t="s">
        <v>644</v>
      </c>
      <c r="H29" s="315"/>
      <c r="I29" s="316"/>
      <c r="K29" s="311"/>
      <c r="L29" s="318" t="e">
        <v>#VALUE!</v>
      </c>
      <c r="M29" s="311"/>
      <c r="N29" s="311"/>
      <c r="O29" s="311"/>
      <c r="P29" s="311"/>
      <c r="Q29" s="311"/>
      <c r="R29" s="311"/>
      <c r="S29" s="311"/>
      <c r="T29" s="311"/>
      <c r="U29" s="311"/>
      <c r="V29" s="311"/>
      <c r="W29" s="311"/>
    </row>
    <row r="30" spans="1:23" s="319" customFormat="1" ht="25.5">
      <c r="A30" s="270" t="s">
        <v>530</v>
      </c>
      <c r="B30" s="15" t="s">
        <v>250</v>
      </c>
      <c r="C30" s="15" t="s">
        <v>108</v>
      </c>
      <c r="D30" s="271">
        <v>94432166977</v>
      </c>
      <c r="E30" s="343">
        <v>91265524430</v>
      </c>
      <c r="F30" s="304">
        <v>1.2086449898417688</v>
      </c>
      <c r="G30" s="268">
        <v>78130607226</v>
      </c>
      <c r="H30" s="315"/>
      <c r="I30" s="316"/>
      <c r="K30" s="317">
        <v>70984546117</v>
      </c>
      <c r="L30" s="318">
        <v>-7146061109</v>
      </c>
      <c r="M30" s="311"/>
      <c r="N30" s="311"/>
      <c r="O30" s="311"/>
      <c r="P30" s="311"/>
      <c r="Q30" s="311"/>
      <c r="R30" s="311"/>
      <c r="S30" s="311"/>
      <c r="T30" s="311"/>
      <c r="U30" s="311"/>
      <c r="V30" s="311"/>
      <c r="W30" s="311"/>
    </row>
    <row r="31" spans="1:23" s="314" customFormat="1" ht="25.5">
      <c r="A31" s="270" t="s">
        <v>56</v>
      </c>
      <c r="B31" s="15" t="s">
        <v>251</v>
      </c>
      <c r="C31" s="14" t="s">
        <v>109</v>
      </c>
      <c r="D31" s="267"/>
      <c r="E31" s="344"/>
      <c r="F31" s="304"/>
      <c r="G31" s="268" t="s">
        <v>644</v>
      </c>
      <c r="H31" s="315"/>
      <c r="I31" s="316"/>
      <c r="K31" s="311"/>
      <c r="L31" s="318" t="e">
        <v>#VALUE!</v>
      </c>
      <c r="M31" s="311"/>
      <c r="N31" s="311"/>
      <c r="O31" s="311"/>
      <c r="P31" s="311"/>
      <c r="Q31" s="311"/>
      <c r="R31" s="311"/>
      <c r="S31" s="311"/>
      <c r="T31" s="311"/>
      <c r="U31" s="311"/>
      <c r="V31" s="311"/>
      <c r="W31" s="311"/>
    </row>
    <row r="32" spans="1:23" s="314" customFormat="1" ht="38.25">
      <c r="A32" s="270" t="s">
        <v>110</v>
      </c>
      <c r="B32" s="15" t="s">
        <v>531</v>
      </c>
      <c r="C32" s="14"/>
      <c r="D32" s="267"/>
      <c r="E32" s="344"/>
      <c r="F32" s="304"/>
      <c r="G32" s="268" t="s">
        <v>644</v>
      </c>
      <c r="H32" s="315"/>
      <c r="I32" s="316"/>
      <c r="K32" s="311"/>
      <c r="L32" s="318" t="e">
        <v>#VALUE!</v>
      </c>
      <c r="M32" s="311"/>
      <c r="N32" s="311"/>
      <c r="O32" s="311"/>
      <c r="P32" s="311"/>
      <c r="Q32" s="311"/>
      <c r="R32" s="311"/>
      <c r="S32" s="311"/>
      <c r="T32" s="311"/>
      <c r="U32" s="311"/>
      <c r="V32" s="311"/>
      <c r="W32" s="311"/>
    </row>
    <row r="33" spans="1:23" s="314" customFormat="1" ht="25.5">
      <c r="A33" s="270" t="s">
        <v>112</v>
      </c>
      <c r="B33" s="15" t="s">
        <v>387</v>
      </c>
      <c r="C33" s="15" t="s">
        <v>111</v>
      </c>
      <c r="D33" s="332">
        <v>3470380000</v>
      </c>
      <c r="E33" s="353">
        <v>3606560000</v>
      </c>
      <c r="F33" s="304">
        <v>0.78452196873106728</v>
      </c>
      <c r="G33" s="268">
        <v>4423560000</v>
      </c>
      <c r="H33" s="315"/>
      <c r="I33" s="316"/>
      <c r="K33" s="317">
        <v>18169130000</v>
      </c>
      <c r="L33" s="318">
        <v>13745570000</v>
      </c>
      <c r="M33" s="311"/>
      <c r="N33" s="311"/>
      <c r="O33" s="311"/>
      <c r="P33" s="311"/>
      <c r="Q33" s="311"/>
      <c r="R33" s="311"/>
      <c r="S33" s="311"/>
      <c r="T33" s="311"/>
      <c r="U33" s="311"/>
      <c r="V33" s="311"/>
      <c r="W33" s="311"/>
    </row>
    <row r="34" spans="1:23" s="314" customFormat="1" ht="25.5">
      <c r="A34" s="264"/>
      <c r="B34" s="269" t="s">
        <v>559</v>
      </c>
      <c r="C34" s="14" t="s">
        <v>239</v>
      </c>
      <c r="D34" s="332">
        <v>3470380000</v>
      </c>
      <c r="E34" s="353">
        <v>3606560000</v>
      </c>
      <c r="F34" s="304">
        <v>0.78452196873106728</v>
      </c>
      <c r="G34" s="315">
        <v>4423560000</v>
      </c>
      <c r="H34" s="315"/>
      <c r="I34" s="316"/>
      <c r="K34" s="317">
        <v>18169130000</v>
      </c>
      <c r="L34" s="318" t="e">
        <v>#REF!</v>
      </c>
      <c r="M34" s="311"/>
      <c r="N34" s="311"/>
      <c r="O34" s="311"/>
      <c r="P34" s="311"/>
      <c r="Q34" s="311"/>
      <c r="R34" s="311"/>
      <c r="S34" s="311"/>
      <c r="T34" s="311"/>
      <c r="U34" s="311"/>
      <c r="V34" s="311"/>
      <c r="W34" s="311"/>
    </row>
    <row r="35" spans="1:23" s="314" customFormat="1" ht="25.5">
      <c r="A35" s="264"/>
      <c r="B35" s="269" t="s">
        <v>388</v>
      </c>
      <c r="C35" s="14" t="s">
        <v>252</v>
      </c>
      <c r="D35" s="332"/>
      <c r="E35" s="353"/>
      <c r="F35" s="304"/>
      <c r="G35" s="315"/>
      <c r="H35" s="315"/>
      <c r="I35" s="316"/>
      <c r="K35" s="311"/>
      <c r="L35" s="318">
        <v>-4423560000</v>
      </c>
      <c r="M35" s="311"/>
      <c r="N35" s="311"/>
      <c r="O35" s="311"/>
      <c r="P35" s="311"/>
      <c r="Q35" s="311"/>
      <c r="R35" s="311"/>
      <c r="S35" s="311"/>
      <c r="T35" s="311"/>
      <c r="U35" s="311"/>
      <c r="V35" s="311"/>
      <c r="W35" s="311"/>
    </row>
    <row r="36" spans="1:23" s="314" customFormat="1" ht="25.5">
      <c r="A36" s="270" t="s">
        <v>114</v>
      </c>
      <c r="B36" s="15" t="s">
        <v>389</v>
      </c>
      <c r="C36" s="15" t="s">
        <v>113</v>
      </c>
      <c r="D36" s="271">
        <v>543182053</v>
      </c>
      <c r="E36" s="343">
        <v>450517075</v>
      </c>
      <c r="F36" s="304">
        <v>1.8934552689563253</v>
      </c>
      <c r="G36" s="268">
        <v>286873454</v>
      </c>
      <c r="H36" s="315"/>
      <c r="I36" s="316"/>
      <c r="K36" s="317">
        <v>173844551</v>
      </c>
      <c r="L36" s="318">
        <v>-113028903</v>
      </c>
      <c r="M36" s="311"/>
      <c r="N36" s="311"/>
      <c r="O36" s="311"/>
      <c r="P36" s="311"/>
      <c r="Q36" s="311"/>
      <c r="R36" s="311"/>
      <c r="S36" s="311"/>
      <c r="T36" s="311"/>
      <c r="U36" s="311"/>
      <c r="V36" s="311"/>
      <c r="W36" s="311"/>
    </row>
    <row r="37" spans="1:23" s="314" customFormat="1" ht="25.5">
      <c r="A37" s="264"/>
      <c r="B37" s="14" t="s">
        <v>390</v>
      </c>
      <c r="C37" s="14" t="s">
        <v>240</v>
      </c>
      <c r="D37" s="267">
        <v>149743777</v>
      </c>
      <c r="E37" s="344">
        <v>97345495</v>
      </c>
      <c r="F37" s="304">
        <v>9.2775914334564291</v>
      </c>
      <c r="G37" s="268">
        <v>16140372</v>
      </c>
      <c r="H37" s="315"/>
      <c r="I37" s="316"/>
      <c r="K37" s="311"/>
      <c r="L37" s="318">
        <v>-16140372</v>
      </c>
      <c r="M37" s="311"/>
      <c r="N37" s="311"/>
      <c r="O37" s="311"/>
      <c r="P37" s="311"/>
      <c r="Q37" s="311"/>
      <c r="R37" s="311"/>
      <c r="S37" s="311"/>
      <c r="T37" s="311"/>
      <c r="U37" s="311"/>
      <c r="V37" s="311"/>
      <c r="W37" s="311"/>
    </row>
    <row r="38" spans="1:23" s="314" customFormat="1" ht="25.5">
      <c r="A38" s="264"/>
      <c r="B38" s="14" t="s">
        <v>391</v>
      </c>
      <c r="C38" s="14" t="s">
        <v>241</v>
      </c>
      <c r="D38" s="267">
        <v>135764638</v>
      </c>
      <c r="E38" s="344">
        <v>63963030</v>
      </c>
      <c r="F38" s="304">
        <v>3.5669580756445671</v>
      </c>
      <c r="G38" s="268">
        <v>38061742</v>
      </c>
      <c r="H38" s="315"/>
      <c r="I38" s="316"/>
      <c r="K38" s="317">
        <v>31697723</v>
      </c>
      <c r="L38" s="318">
        <v>-6364019</v>
      </c>
      <c r="M38" s="311"/>
      <c r="N38" s="311"/>
      <c r="O38" s="311"/>
      <c r="P38" s="311"/>
      <c r="Q38" s="311"/>
      <c r="R38" s="311"/>
      <c r="S38" s="311"/>
      <c r="T38" s="311"/>
      <c r="U38" s="311"/>
      <c r="V38" s="311"/>
      <c r="W38" s="311"/>
    </row>
    <row r="39" spans="1:23" s="314" customFormat="1" ht="25.5">
      <c r="A39" s="264"/>
      <c r="B39" s="14" t="s">
        <v>273</v>
      </c>
      <c r="C39" s="14" t="s">
        <v>181</v>
      </c>
      <c r="D39" s="267"/>
      <c r="E39" s="344"/>
      <c r="F39" s="304"/>
      <c r="G39" s="268" t="s">
        <v>644</v>
      </c>
      <c r="H39" s="315"/>
      <c r="I39" s="316"/>
      <c r="K39" s="311"/>
      <c r="L39" s="318" t="e">
        <v>#VALUE!</v>
      </c>
      <c r="M39" s="311"/>
      <c r="N39" s="311"/>
      <c r="O39" s="311"/>
      <c r="P39" s="311"/>
      <c r="Q39" s="311"/>
      <c r="R39" s="311"/>
      <c r="S39" s="311"/>
      <c r="T39" s="311"/>
      <c r="U39" s="311"/>
      <c r="V39" s="311"/>
      <c r="W39" s="311"/>
    </row>
    <row r="40" spans="1:23" s="314" customFormat="1" ht="25.5">
      <c r="A40" s="264"/>
      <c r="B40" s="14" t="s">
        <v>392</v>
      </c>
      <c r="C40" s="14" t="s">
        <v>185</v>
      </c>
      <c r="D40" s="267">
        <v>30000000</v>
      </c>
      <c r="E40" s="344">
        <v>15000000</v>
      </c>
      <c r="F40" s="304">
        <v>1</v>
      </c>
      <c r="G40" s="268">
        <v>30000000</v>
      </c>
      <c r="H40" s="315"/>
      <c r="I40" s="316"/>
      <c r="K40" s="317">
        <v>15000000</v>
      </c>
      <c r="L40" s="318">
        <v>-15000000</v>
      </c>
      <c r="M40" s="311"/>
      <c r="N40" s="311"/>
      <c r="O40" s="311"/>
      <c r="P40" s="311"/>
      <c r="Q40" s="311"/>
      <c r="R40" s="311"/>
      <c r="S40" s="311"/>
      <c r="T40" s="311"/>
      <c r="U40" s="311"/>
      <c r="V40" s="311"/>
      <c r="W40" s="311"/>
    </row>
    <row r="41" spans="1:23" s="314" customFormat="1" ht="38.25">
      <c r="A41" s="264"/>
      <c r="B41" s="14" t="s">
        <v>449</v>
      </c>
      <c r="C41" s="14" t="s">
        <v>182</v>
      </c>
      <c r="D41" s="267"/>
      <c r="E41" s="344"/>
      <c r="F41" s="304"/>
      <c r="G41" s="268" t="s">
        <v>644</v>
      </c>
      <c r="H41" s="315"/>
      <c r="I41" s="316"/>
      <c r="K41" s="311"/>
      <c r="L41" s="318" t="e">
        <v>#VALUE!</v>
      </c>
      <c r="M41" s="311"/>
      <c r="N41" s="311"/>
      <c r="O41" s="311"/>
      <c r="P41" s="311"/>
      <c r="Q41" s="311"/>
      <c r="R41" s="311"/>
      <c r="S41" s="311"/>
      <c r="T41" s="311"/>
      <c r="U41" s="311"/>
      <c r="V41" s="311"/>
      <c r="W41" s="311"/>
    </row>
    <row r="42" spans="1:23" s="314" customFormat="1" ht="25.5">
      <c r="A42" s="264"/>
      <c r="B42" s="14" t="s">
        <v>276</v>
      </c>
      <c r="C42" s="14" t="s">
        <v>188</v>
      </c>
      <c r="D42" s="267">
        <v>1362195</v>
      </c>
      <c r="E42" s="344">
        <v>2618208</v>
      </c>
      <c r="F42" s="304">
        <v>3.2154162093262046</v>
      </c>
      <c r="G42" s="268">
        <v>423645</v>
      </c>
      <c r="H42" s="315"/>
      <c r="I42" s="316"/>
      <c r="K42" s="317">
        <v>1400</v>
      </c>
      <c r="L42" s="318">
        <v>-422245</v>
      </c>
      <c r="M42" s="311"/>
      <c r="N42" s="311"/>
      <c r="O42" s="311"/>
      <c r="P42" s="311"/>
      <c r="Q42" s="311"/>
      <c r="R42" s="311"/>
      <c r="S42" s="311"/>
      <c r="T42" s="311"/>
      <c r="U42" s="311"/>
      <c r="V42" s="311"/>
      <c r="W42" s="311"/>
    </row>
    <row r="43" spans="1:23" s="314" customFormat="1" ht="25.5">
      <c r="A43" s="264"/>
      <c r="B43" s="14" t="s">
        <v>274</v>
      </c>
      <c r="C43" s="14" t="s">
        <v>184</v>
      </c>
      <c r="D43" s="267">
        <v>89423632</v>
      </c>
      <c r="E43" s="344">
        <v>93236807</v>
      </c>
      <c r="F43" s="304">
        <v>1.2749644968461167</v>
      </c>
      <c r="G43" s="268">
        <v>70138135</v>
      </c>
      <c r="H43" s="315"/>
      <c r="I43" s="316"/>
      <c r="K43" s="317">
        <v>49619243</v>
      </c>
      <c r="L43" s="318">
        <v>-20518892</v>
      </c>
      <c r="M43" s="311"/>
      <c r="N43" s="311"/>
      <c r="O43" s="311"/>
      <c r="P43" s="311"/>
      <c r="Q43" s="311"/>
      <c r="R43" s="311"/>
      <c r="S43" s="311"/>
      <c r="T43" s="311"/>
      <c r="U43" s="311"/>
      <c r="V43" s="311"/>
      <c r="W43" s="311"/>
    </row>
    <row r="44" spans="1:23" s="314" customFormat="1" ht="25.5">
      <c r="A44" s="264"/>
      <c r="B44" s="14" t="s">
        <v>275</v>
      </c>
      <c r="C44" s="14" t="s">
        <v>183</v>
      </c>
      <c r="D44" s="267">
        <v>21274209</v>
      </c>
      <c r="E44" s="344">
        <v>22221500</v>
      </c>
      <c r="F44" s="304">
        <v>1.008032290452975</v>
      </c>
      <c r="G44" s="268">
        <v>21104690</v>
      </c>
      <c r="H44" s="315"/>
      <c r="I44" s="316"/>
      <c r="K44" s="317">
        <v>20041328</v>
      </c>
      <c r="L44" s="318">
        <v>-1063362</v>
      </c>
      <c r="M44" s="311"/>
      <c r="N44" s="311"/>
      <c r="O44" s="311"/>
      <c r="P44" s="311"/>
      <c r="Q44" s="311"/>
      <c r="R44" s="311"/>
      <c r="S44" s="311"/>
      <c r="T44" s="311"/>
      <c r="U44" s="311"/>
      <c r="V44" s="311"/>
      <c r="W44" s="311"/>
    </row>
    <row r="45" spans="1:23" s="314" customFormat="1" ht="25.5">
      <c r="A45" s="264"/>
      <c r="B45" s="14" t="s">
        <v>393</v>
      </c>
      <c r="C45" s="14" t="s">
        <v>187</v>
      </c>
      <c r="D45" s="267">
        <v>5500000</v>
      </c>
      <c r="E45" s="344">
        <v>5500000</v>
      </c>
      <c r="F45" s="304">
        <v>1</v>
      </c>
      <c r="G45" s="268">
        <v>5500000</v>
      </c>
      <c r="H45" s="315"/>
      <c r="I45" s="316"/>
      <c r="K45" s="317">
        <v>5500000</v>
      </c>
      <c r="L45" s="318">
        <v>0</v>
      </c>
      <c r="M45" s="311"/>
      <c r="N45" s="311"/>
      <c r="O45" s="311"/>
      <c r="P45" s="311"/>
      <c r="Q45" s="311"/>
      <c r="R45" s="311"/>
      <c r="S45" s="311"/>
      <c r="T45" s="311"/>
      <c r="U45" s="311"/>
      <c r="V45" s="311"/>
      <c r="W45" s="311"/>
    </row>
    <row r="46" spans="1:23" s="314" customFormat="1" ht="25.5">
      <c r="A46" s="264"/>
      <c r="B46" s="14" t="s">
        <v>394</v>
      </c>
      <c r="C46" s="14" t="s">
        <v>227</v>
      </c>
      <c r="D46" s="267">
        <v>16500000</v>
      </c>
      <c r="E46" s="344">
        <v>16500000</v>
      </c>
      <c r="F46" s="304">
        <v>1</v>
      </c>
      <c r="G46" s="268">
        <v>16500000</v>
      </c>
      <c r="H46" s="315"/>
      <c r="I46" s="316"/>
      <c r="K46" s="317">
        <v>16500000</v>
      </c>
      <c r="L46" s="318">
        <v>0</v>
      </c>
      <c r="M46" s="311"/>
      <c r="N46" s="311"/>
      <c r="O46" s="311"/>
      <c r="P46" s="311"/>
      <c r="Q46" s="311"/>
      <c r="R46" s="311"/>
      <c r="S46" s="311"/>
      <c r="T46" s="311"/>
      <c r="U46" s="311"/>
      <c r="V46" s="311"/>
      <c r="W46" s="311"/>
    </row>
    <row r="47" spans="1:23" s="314" customFormat="1" ht="25.5">
      <c r="A47" s="264"/>
      <c r="B47" s="14" t="s">
        <v>395</v>
      </c>
      <c r="C47" s="14" t="s">
        <v>190</v>
      </c>
      <c r="D47" s="267">
        <v>13200000</v>
      </c>
      <c r="E47" s="344">
        <v>13200000</v>
      </c>
      <c r="F47" s="304">
        <v>1</v>
      </c>
      <c r="G47" s="268">
        <v>13200000</v>
      </c>
      <c r="H47" s="315"/>
      <c r="I47" s="316"/>
      <c r="K47" s="317">
        <v>7480000</v>
      </c>
      <c r="L47" s="318">
        <v>-5720000</v>
      </c>
      <c r="M47" s="311"/>
      <c r="N47" s="311"/>
      <c r="O47" s="311"/>
      <c r="P47" s="311"/>
      <c r="Q47" s="311"/>
      <c r="R47" s="311"/>
      <c r="S47" s="311"/>
      <c r="T47" s="311"/>
      <c r="U47" s="311"/>
      <c r="V47" s="311"/>
      <c r="W47" s="311"/>
    </row>
    <row r="48" spans="1:23" s="314" customFormat="1" ht="25.5">
      <c r="A48" s="264"/>
      <c r="B48" s="14" t="s">
        <v>278</v>
      </c>
      <c r="C48" s="14" t="s">
        <v>186</v>
      </c>
      <c r="D48" s="267">
        <v>63810134</v>
      </c>
      <c r="E48" s="344">
        <v>55769017</v>
      </c>
      <c r="F48" s="304">
        <v>1.0237821806825913</v>
      </c>
      <c r="G48" s="268">
        <v>62327842</v>
      </c>
      <c r="H48" s="315"/>
      <c r="I48" s="316"/>
      <c r="K48" s="311"/>
      <c r="L48" s="318">
        <v>-62327842</v>
      </c>
      <c r="M48" s="311"/>
      <c r="N48" s="311"/>
      <c r="O48" s="311"/>
      <c r="P48" s="311"/>
      <c r="Q48" s="311"/>
      <c r="R48" s="311"/>
      <c r="S48" s="311"/>
      <c r="T48" s="311"/>
      <c r="U48" s="311"/>
      <c r="V48" s="311"/>
      <c r="W48" s="311"/>
    </row>
    <row r="49" spans="1:23" s="314" customFormat="1" ht="25.5">
      <c r="A49" s="264"/>
      <c r="B49" s="14" t="s">
        <v>396</v>
      </c>
      <c r="C49" s="14" t="s">
        <v>189</v>
      </c>
      <c r="D49" s="332"/>
      <c r="E49" s="353"/>
      <c r="F49" s="304"/>
      <c r="G49" s="268">
        <v>5842394</v>
      </c>
      <c r="H49" s="315"/>
      <c r="I49" s="316"/>
      <c r="K49" s="311"/>
      <c r="L49" s="318">
        <v>-5842394</v>
      </c>
      <c r="M49" s="311"/>
      <c r="N49" s="311"/>
      <c r="O49" s="311"/>
      <c r="P49" s="311"/>
      <c r="Q49" s="311"/>
      <c r="R49" s="311"/>
      <c r="S49" s="311"/>
      <c r="T49" s="311"/>
      <c r="U49" s="311"/>
      <c r="V49" s="311"/>
      <c r="W49" s="311"/>
    </row>
    <row r="50" spans="1:23" s="314" customFormat="1" ht="51">
      <c r="A50" s="264"/>
      <c r="B50" s="14" t="s">
        <v>277</v>
      </c>
      <c r="C50" s="14" t="s">
        <v>439</v>
      </c>
      <c r="D50" s="332">
        <v>12786050</v>
      </c>
      <c r="E50" s="353">
        <v>55819420</v>
      </c>
      <c r="F50" s="304">
        <v>3.0923430586408593</v>
      </c>
      <c r="G50" s="268">
        <v>4134745</v>
      </c>
      <c r="H50" s="315"/>
      <c r="I50" s="316"/>
      <c r="K50" s="317">
        <v>13988</v>
      </c>
      <c r="L50" s="318">
        <v>-4120757</v>
      </c>
      <c r="M50" s="311"/>
      <c r="N50" s="311"/>
      <c r="O50" s="311"/>
      <c r="P50" s="311"/>
      <c r="Q50" s="311"/>
      <c r="R50" s="311"/>
      <c r="S50" s="311"/>
      <c r="T50" s="311"/>
      <c r="U50" s="311"/>
      <c r="V50" s="311"/>
      <c r="W50" s="311"/>
    </row>
    <row r="51" spans="1:23" s="314" customFormat="1" ht="25.5">
      <c r="A51" s="264"/>
      <c r="B51" s="14" t="s">
        <v>441</v>
      </c>
      <c r="C51" s="14" t="s">
        <v>440</v>
      </c>
      <c r="D51" s="332">
        <v>2776304</v>
      </c>
      <c r="E51" s="353">
        <v>7485785</v>
      </c>
      <c r="F51" s="304">
        <v>1.5865101968977293</v>
      </c>
      <c r="G51" s="268">
        <v>1749944</v>
      </c>
      <c r="H51" s="315"/>
      <c r="I51" s="316"/>
      <c r="K51" s="317">
        <v>22540128</v>
      </c>
      <c r="L51" s="318">
        <v>20790184</v>
      </c>
      <c r="M51" s="311"/>
      <c r="N51" s="311"/>
      <c r="O51" s="311"/>
      <c r="P51" s="311"/>
      <c r="Q51" s="311"/>
      <c r="R51" s="311"/>
      <c r="S51" s="311"/>
      <c r="T51" s="311"/>
      <c r="U51" s="311"/>
      <c r="V51" s="311"/>
      <c r="W51" s="311"/>
    </row>
    <row r="52" spans="1:23" s="314" customFormat="1" ht="25.5">
      <c r="A52" s="264"/>
      <c r="B52" s="14" t="s">
        <v>442</v>
      </c>
      <c r="C52" s="14" t="s">
        <v>450</v>
      </c>
      <c r="D52" s="332">
        <v>1041114</v>
      </c>
      <c r="E52" s="353">
        <v>1857813</v>
      </c>
      <c r="F52" s="304">
        <v>0.59494098385949268</v>
      </c>
      <c r="G52" s="268">
        <v>1749945</v>
      </c>
      <c r="H52" s="315"/>
      <c r="I52" s="316"/>
      <c r="K52" s="317">
        <v>5450741</v>
      </c>
      <c r="L52" s="318">
        <v>3700796</v>
      </c>
      <c r="M52" s="311"/>
      <c r="N52" s="311"/>
      <c r="O52" s="311"/>
      <c r="P52" s="311"/>
      <c r="Q52" s="311"/>
      <c r="R52" s="311"/>
      <c r="S52" s="311"/>
      <c r="T52" s="311"/>
      <c r="U52" s="311"/>
      <c r="V52" s="311"/>
      <c r="W52" s="311"/>
    </row>
    <row r="53" spans="1:23" s="314" customFormat="1" ht="25.5">
      <c r="A53" s="264"/>
      <c r="B53" s="14" t="s">
        <v>438</v>
      </c>
      <c r="C53" s="14" t="s">
        <v>451</v>
      </c>
      <c r="D53" s="267"/>
      <c r="E53" s="344"/>
      <c r="F53" s="304"/>
      <c r="G53" s="268" t="s">
        <v>644</v>
      </c>
      <c r="H53" s="315"/>
      <c r="I53" s="316"/>
      <c r="K53" s="311"/>
      <c r="L53" s="318" t="e">
        <v>#VALUE!</v>
      </c>
      <c r="M53" s="311"/>
      <c r="N53" s="311"/>
      <c r="O53" s="311"/>
      <c r="P53" s="311"/>
      <c r="Q53" s="311"/>
      <c r="R53" s="311"/>
      <c r="S53" s="311"/>
      <c r="T53" s="311"/>
      <c r="U53" s="311"/>
      <c r="V53" s="311"/>
      <c r="W53" s="311"/>
    </row>
    <row r="54" spans="1:23" s="314" customFormat="1" ht="25.5">
      <c r="A54" s="270" t="s">
        <v>532</v>
      </c>
      <c r="B54" s="15" t="s">
        <v>397</v>
      </c>
      <c r="C54" s="15" t="s">
        <v>115</v>
      </c>
      <c r="D54" s="271">
        <v>4013562053</v>
      </c>
      <c r="E54" s="343">
        <v>4057077075</v>
      </c>
      <c r="F54" s="304">
        <v>0.85205790341688581</v>
      </c>
      <c r="G54" s="268">
        <v>4710433454</v>
      </c>
      <c r="H54" s="315"/>
      <c r="I54" s="316"/>
      <c r="K54" s="317">
        <v>18342974551</v>
      </c>
      <c r="L54" s="318">
        <v>13632541097</v>
      </c>
      <c r="M54" s="311"/>
      <c r="N54" s="311"/>
      <c r="O54" s="311"/>
      <c r="P54" s="311"/>
      <c r="Q54" s="311"/>
      <c r="R54" s="311"/>
      <c r="S54" s="311"/>
      <c r="T54" s="311"/>
      <c r="U54" s="311"/>
      <c r="V54" s="311"/>
      <c r="W54" s="311"/>
    </row>
    <row r="55" spans="1:23" s="314" customFormat="1" ht="25.5">
      <c r="A55" s="264"/>
      <c r="B55" s="272" t="s">
        <v>533</v>
      </c>
      <c r="C55" s="14" t="s">
        <v>116</v>
      </c>
      <c r="D55" s="271">
        <v>90418604924</v>
      </c>
      <c r="E55" s="343">
        <v>87208447355</v>
      </c>
      <c r="F55" s="304">
        <v>1.2315226221717639</v>
      </c>
      <c r="G55" s="268">
        <v>73420173772</v>
      </c>
      <c r="H55" s="315"/>
      <c r="I55" s="316"/>
      <c r="K55" s="317">
        <v>52641571566</v>
      </c>
      <c r="L55" s="318">
        <v>-20778602206</v>
      </c>
      <c r="M55" s="311"/>
      <c r="N55" s="311"/>
      <c r="O55" s="311"/>
      <c r="P55" s="311"/>
      <c r="Q55" s="311"/>
      <c r="R55" s="311"/>
      <c r="S55" s="311"/>
      <c r="T55" s="311"/>
      <c r="U55" s="311"/>
      <c r="V55" s="311"/>
      <c r="W55" s="311"/>
    </row>
    <row r="56" spans="1:23" s="314" customFormat="1" ht="25.5">
      <c r="A56" s="264"/>
      <c r="B56" s="269" t="s">
        <v>398</v>
      </c>
      <c r="C56" s="14" t="s">
        <v>117</v>
      </c>
      <c r="D56" s="333">
        <v>6890905.9500000002</v>
      </c>
      <c r="E56" s="354">
        <v>6807383.71</v>
      </c>
      <c r="F56" s="304">
        <v>1.2457162260489618</v>
      </c>
      <c r="G56" s="320">
        <v>5531681.9400000004</v>
      </c>
      <c r="H56" s="315"/>
      <c r="I56" s="316"/>
      <c r="K56" s="321">
        <v>5021753.7699999996</v>
      </c>
      <c r="L56" s="318">
        <v>-509928.17000000086</v>
      </c>
      <c r="M56" s="311"/>
      <c r="N56" s="311"/>
      <c r="O56" s="311"/>
      <c r="P56" s="311"/>
      <c r="Q56" s="311"/>
      <c r="R56" s="311"/>
      <c r="S56" s="311"/>
      <c r="T56" s="311"/>
      <c r="U56" s="311"/>
      <c r="V56" s="311"/>
      <c r="W56" s="311"/>
    </row>
    <row r="57" spans="1:23" s="314" customFormat="1" ht="25.5">
      <c r="A57" s="264"/>
      <c r="B57" s="269" t="s">
        <v>399</v>
      </c>
      <c r="C57" s="14" t="s">
        <v>118</v>
      </c>
      <c r="D57" s="333">
        <v>13121.43</v>
      </c>
      <c r="E57" s="354">
        <v>12810.86</v>
      </c>
      <c r="F57" s="304">
        <v>0.98860590115319769</v>
      </c>
      <c r="G57" s="320">
        <v>13272.66</v>
      </c>
      <c r="H57" s="315"/>
      <c r="I57" s="316"/>
      <c r="K57" s="321">
        <v>10482.700000000001</v>
      </c>
      <c r="L57" s="318">
        <v>-2789.9599999999991</v>
      </c>
      <c r="M57" s="311"/>
      <c r="N57" s="311"/>
      <c r="O57" s="311"/>
      <c r="P57" s="311"/>
      <c r="Q57" s="311"/>
      <c r="R57" s="311"/>
      <c r="S57" s="311"/>
      <c r="T57" s="311"/>
      <c r="U57" s="311"/>
      <c r="V57" s="311"/>
      <c r="W57" s="311"/>
    </row>
    <row r="58" spans="1:23">
      <c r="A58" s="273"/>
      <c r="B58" s="274"/>
      <c r="C58" s="275"/>
      <c r="D58" s="276"/>
      <c r="E58" s="355"/>
      <c r="F58" s="277"/>
      <c r="J58" s="322"/>
      <c r="L58" s="318">
        <v>0</v>
      </c>
    </row>
    <row r="59" spans="1:23" ht="11.25" customHeight="1">
      <c r="A59" s="1"/>
      <c r="B59" s="278"/>
      <c r="C59" s="1"/>
      <c r="D59" s="279"/>
      <c r="E59" s="356"/>
      <c r="F59" s="280"/>
    </row>
    <row r="60" spans="1:23">
      <c r="A60" s="35" t="s">
        <v>635</v>
      </c>
      <c r="B60" s="1"/>
      <c r="C60" s="36"/>
      <c r="D60" s="519" t="s">
        <v>636</v>
      </c>
      <c r="E60" s="519"/>
      <c r="F60" s="519"/>
    </row>
    <row r="61" spans="1:23">
      <c r="A61" s="38" t="s">
        <v>176</v>
      </c>
      <c r="B61" s="1"/>
      <c r="C61" s="36"/>
      <c r="D61" s="520" t="s">
        <v>177</v>
      </c>
      <c r="E61" s="520"/>
      <c r="F61" s="520"/>
    </row>
    <row r="62" spans="1:23">
      <c r="A62" s="1"/>
      <c r="B62" s="1"/>
      <c r="C62" s="36"/>
      <c r="D62" s="36"/>
      <c r="E62" s="356"/>
      <c r="F62" s="280"/>
    </row>
    <row r="63" spans="1:23">
      <c r="A63" s="1"/>
      <c r="B63" s="1"/>
      <c r="C63" s="36"/>
      <c r="D63" s="36"/>
      <c r="E63" s="356"/>
      <c r="F63" s="280"/>
    </row>
    <row r="64" spans="1:23">
      <c r="A64" s="1"/>
      <c r="B64" s="1"/>
      <c r="C64" s="36"/>
      <c r="D64" s="36"/>
      <c r="E64" s="356"/>
      <c r="F64" s="280"/>
    </row>
    <row r="65" spans="1:6">
      <c r="A65" s="1"/>
      <c r="B65" s="1"/>
      <c r="C65" s="36"/>
      <c r="D65" s="36"/>
      <c r="E65" s="356"/>
      <c r="F65" s="280"/>
    </row>
    <row r="66" spans="1:6">
      <c r="A66" s="1"/>
      <c r="B66" s="1"/>
      <c r="C66" s="36"/>
      <c r="D66" s="36"/>
      <c r="E66" s="356"/>
      <c r="F66" s="280"/>
    </row>
    <row r="67" spans="1:6">
      <c r="A67" s="1"/>
      <c r="B67" s="1"/>
      <c r="C67" s="36"/>
      <c r="D67" s="36"/>
      <c r="E67" s="356"/>
      <c r="F67" s="280"/>
    </row>
    <row r="68" spans="1:6">
      <c r="A68" s="1"/>
      <c r="B68" s="1"/>
      <c r="C68" s="36"/>
      <c r="D68" s="36"/>
      <c r="E68" s="356"/>
      <c r="F68" s="280"/>
    </row>
    <row r="69" spans="1:6">
      <c r="A69" s="1"/>
      <c r="B69" s="1"/>
      <c r="C69" s="36"/>
      <c r="D69" s="36"/>
      <c r="E69" s="356"/>
      <c r="F69" s="280"/>
    </row>
    <row r="70" spans="1:6">
      <c r="A70" s="28"/>
      <c r="B70" s="28"/>
      <c r="C70" s="36"/>
      <c r="D70" s="29"/>
      <c r="E70" s="357"/>
      <c r="F70" s="281"/>
    </row>
    <row r="71" spans="1:6">
      <c r="A71" s="25" t="s">
        <v>237</v>
      </c>
      <c r="B71" s="1"/>
      <c r="C71" s="36"/>
      <c r="D71" s="27" t="s">
        <v>458</v>
      </c>
      <c r="E71" s="356"/>
      <c r="F71" s="280"/>
    </row>
    <row r="72" spans="1:6">
      <c r="A72" s="25" t="s">
        <v>617</v>
      </c>
      <c r="B72" s="1"/>
      <c r="C72" s="36"/>
      <c r="D72" s="27"/>
      <c r="E72" s="356"/>
      <c r="F72" s="280"/>
    </row>
    <row r="73" spans="1:6">
      <c r="A73" s="1" t="s">
        <v>238</v>
      </c>
      <c r="B73" s="1"/>
      <c r="C73" s="36"/>
      <c r="D73" s="26"/>
      <c r="E73" s="356"/>
      <c r="F73" s="280"/>
    </row>
  </sheetData>
  <mergeCells count="14">
    <mergeCell ref="A1:F1"/>
    <mergeCell ref="A2:F2"/>
    <mergeCell ref="A8:B8"/>
    <mergeCell ref="C8:F8"/>
    <mergeCell ref="A5:F5"/>
    <mergeCell ref="A7:B7"/>
    <mergeCell ref="C7:F7"/>
    <mergeCell ref="D60:F60"/>
    <mergeCell ref="D61:F61"/>
    <mergeCell ref="A10:B10"/>
    <mergeCell ref="C10:F10"/>
    <mergeCell ref="A3:F4"/>
    <mergeCell ref="A9:B9"/>
    <mergeCell ref="C9:F9"/>
  </mergeCells>
  <pageMargins left="0.48" right="0.45" top="0.5" bottom="0.53" header="0.3" footer="0.3"/>
  <pageSetup scale="71"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activeCell="E11" sqref="E11"/>
    </sheetView>
  </sheetViews>
  <sheetFormatPr defaultColWidth="9.140625" defaultRowHeight="12.75"/>
  <cols>
    <col min="1" max="1" width="7.140625" style="414" customWidth="1"/>
    <col min="2" max="2" width="48.5703125" style="414" customWidth="1"/>
    <col min="3" max="3" width="9.140625" style="414"/>
    <col min="4" max="4" width="20.5703125" style="351" customWidth="1"/>
    <col min="5" max="5" width="21.140625" style="351" customWidth="1"/>
    <col min="6" max="6" width="20.28515625" style="351" customWidth="1"/>
    <col min="7" max="7" width="14.5703125" style="412" bestFit="1" customWidth="1"/>
    <col min="8" max="9" width="15.85546875" style="413" bestFit="1" customWidth="1"/>
    <col min="10" max="12" width="14.5703125" style="369" bestFit="1" customWidth="1"/>
    <col min="13" max="13" width="13.85546875" style="369" bestFit="1" customWidth="1"/>
    <col min="14" max="14" width="9.140625" style="369"/>
    <col min="15" max="15" width="12.5703125" style="369" bestFit="1" customWidth="1"/>
    <col min="16" max="16384" width="9.140625" style="414"/>
  </cols>
  <sheetData>
    <row r="1" spans="1:20" ht="23.25" customHeight="1">
      <c r="A1" s="512" t="s">
        <v>526</v>
      </c>
      <c r="B1" s="512"/>
      <c r="C1" s="512"/>
      <c r="D1" s="512"/>
      <c r="E1" s="512"/>
      <c r="F1" s="512"/>
    </row>
    <row r="2" spans="1:20" ht="33" customHeight="1">
      <c r="A2" s="513" t="s">
        <v>534</v>
      </c>
      <c r="B2" s="513"/>
      <c r="C2" s="513"/>
      <c r="D2" s="513"/>
      <c r="E2" s="513"/>
      <c r="F2" s="513"/>
    </row>
    <row r="3" spans="1:20" ht="15" customHeight="1">
      <c r="A3" s="514" t="s">
        <v>263</v>
      </c>
      <c r="B3" s="514"/>
      <c r="C3" s="514"/>
      <c r="D3" s="514"/>
      <c r="E3" s="514"/>
      <c r="F3" s="514"/>
    </row>
    <row r="4" spans="1:20">
      <c r="A4" s="514"/>
      <c r="B4" s="514"/>
      <c r="C4" s="514"/>
      <c r="D4" s="514"/>
      <c r="E4" s="514"/>
      <c r="F4" s="514"/>
    </row>
    <row r="5" spans="1:20">
      <c r="A5" s="515" t="s">
        <v>645</v>
      </c>
      <c r="B5" s="515"/>
      <c r="C5" s="515"/>
      <c r="D5" s="515"/>
      <c r="E5" s="515"/>
      <c r="F5" s="515"/>
    </row>
    <row r="6" spans="1:20">
      <c r="A6" s="339"/>
      <c r="B6" s="339"/>
      <c r="C6" s="339"/>
      <c r="D6" s="339"/>
      <c r="E6" s="339"/>
      <c r="F6" s="374"/>
    </row>
    <row r="7" spans="1:20" ht="30" customHeight="1">
      <c r="A7" s="516" t="s">
        <v>673</v>
      </c>
      <c r="B7" s="516"/>
      <c r="C7" s="516" t="s">
        <v>674</v>
      </c>
      <c r="D7" s="516"/>
      <c r="E7" s="516"/>
      <c r="F7" s="516"/>
    </row>
    <row r="8" spans="1:20" ht="30" customHeight="1">
      <c r="A8" s="516" t="s">
        <v>669</v>
      </c>
      <c r="B8" s="516"/>
      <c r="C8" s="516" t="s">
        <v>670</v>
      </c>
      <c r="D8" s="516"/>
      <c r="E8" s="516"/>
      <c r="F8" s="516"/>
    </row>
    <row r="9" spans="1:20" ht="30" customHeight="1">
      <c r="A9" s="509" t="s">
        <v>671</v>
      </c>
      <c r="B9" s="509"/>
      <c r="C9" s="509" t="s">
        <v>672</v>
      </c>
      <c r="D9" s="509"/>
      <c r="E9" s="509"/>
      <c r="F9" s="509"/>
    </row>
    <row r="10" spans="1:20" ht="30" customHeight="1">
      <c r="A10" s="509" t="s">
        <v>675</v>
      </c>
      <c r="B10" s="509"/>
      <c r="C10" s="509" t="s">
        <v>668</v>
      </c>
      <c r="D10" s="509"/>
      <c r="E10" s="509"/>
      <c r="F10" s="509"/>
    </row>
    <row r="11" spans="1:20" ht="24" customHeight="1">
      <c r="A11" s="340"/>
      <c r="B11" s="340"/>
      <c r="C11" s="340"/>
      <c r="D11" s="340"/>
      <c r="E11" s="340"/>
      <c r="F11" s="340"/>
    </row>
    <row r="12" spans="1:20" ht="21" customHeight="1">
      <c r="A12" s="415" t="s">
        <v>265</v>
      </c>
      <c r="D12" s="341"/>
      <c r="E12" s="341"/>
      <c r="F12" s="341"/>
    </row>
    <row r="13" spans="1:20" ht="38.25">
      <c r="A13" s="416" t="s">
        <v>197</v>
      </c>
      <c r="B13" s="416" t="s">
        <v>173</v>
      </c>
      <c r="C13" s="416" t="s">
        <v>199</v>
      </c>
      <c r="D13" s="342" t="s">
        <v>287</v>
      </c>
      <c r="E13" s="342" t="s">
        <v>288</v>
      </c>
      <c r="F13" s="342" t="s">
        <v>228</v>
      </c>
    </row>
    <row r="14" spans="1:20" s="422" customFormat="1" ht="25.5">
      <c r="A14" s="417" t="s">
        <v>46</v>
      </c>
      <c r="B14" s="418" t="s">
        <v>400</v>
      </c>
      <c r="C14" s="418" t="s">
        <v>119</v>
      </c>
      <c r="D14" s="343">
        <v>221460366</v>
      </c>
      <c r="E14" s="343">
        <v>378344957</v>
      </c>
      <c r="F14" s="343">
        <v>1221831115</v>
      </c>
      <c r="G14" s="419"/>
      <c r="H14" s="413"/>
      <c r="I14" s="413"/>
      <c r="J14" s="420"/>
      <c r="K14" s="420"/>
      <c r="L14" s="420"/>
      <c r="M14" s="420"/>
      <c r="N14" s="369"/>
      <c r="O14" s="369"/>
      <c r="P14" s="421"/>
      <c r="Q14" s="421"/>
      <c r="R14" s="421"/>
      <c r="S14" s="421"/>
      <c r="T14" s="421"/>
    </row>
    <row r="15" spans="1:20" s="422" customFormat="1" ht="25.5">
      <c r="A15" s="423">
        <v>1</v>
      </c>
      <c r="B15" s="424" t="s">
        <v>560</v>
      </c>
      <c r="C15" s="418"/>
      <c r="D15" s="343"/>
      <c r="E15" s="343"/>
      <c r="F15" s="343"/>
      <c r="G15" s="419"/>
      <c r="H15" s="413"/>
      <c r="I15" s="413"/>
      <c r="J15" s="420"/>
      <c r="K15" s="420"/>
      <c r="L15" s="420"/>
      <c r="M15" s="420"/>
      <c r="N15" s="369"/>
      <c r="O15" s="369"/>
      <c r="P15" s="421"/>
      <c r="Q15" s="421"/>
      <c r="R15" s="421"/>
      <c r="S15" s="421"/>
      <c r="T15" s="421"/>
    </row>
    <row r="16" spans="1:20" s="427" customFormat="1" ht="25.5">
      <c r="A16" s="423">
        <v>2</v>
      </c>
      <c r="B16" s="424" t="s">
        <v>401</v>
      </c>
      <c r="C16" s="424" t="s">
        <v>120</v>
      </c>
      <c r="D16" s="425">
        <v>218324800</v>
      </c>
      <c r="E16" s="425">
        <v>374380000</v>
      </c>
      <c r="F16" s="344">
        <v>1198632100</v>
      </c>
      <c r="G16" s="426"/>
      <c r="H16" s="413"/>
      <c r="I16" s="413"/>
      <c r="J16" s="420"/>
      <c r="K16" s="420"/>
      <c r="L16" s="420"/>
      <c r="M16" s="420"/>
      <c r="N16" s="369"/>
      <c r="O16" s="369"/>
    </row>
    <row r="17" spans="1:20" s="427" customFormat="1" ht="25.5">
      <c r="A17" s="423">
        <v>3</v>
      </c>
      <c r="B17" s="424" t="s">
        <v>402</v>
      </c>
      <c r="C17" s="424" t="s">
        <v>121</v>
      </c>
      <c r="D17" s="344">
        <v>3135566</v>
      </c>
      <c r="E17" s="344">
        <v>3964957</v>
      </c>
      <c r="F17" s="344">
        <v>23199015</v>
      </c>
      <c r="G17" s="426"/>
      <c r="H17" s="413"/>
      <c r="I17" s="413"/>
      <c r="J17" s="420"/>
      <c r="K17" s="420"/>
      <c r="L17" s="420"/>
      <c r="M17" s="420"/>
      <c r="N17" s="369"/>
      <c r="O17" s="369"/>
    </row>
    <row r="18" spans="1:20" s="427" customFormat="1" ht="25.5">
      <c r="A18" s="423">
        <v>4</v>
      </c>
      <c r="B18" s="424" t="s">
        <v>403</v>
      </c>
      <c r="C18" s="424" t="s">
        <v>122</v>
      </c>
      <c r="D18" s="343"/>
      <c r="E18" s="343"/>
      <c r="F18" s="343"/>
      <c r="G18" s="426"/>
      <c r="H18" s="413"/>
      <c r="I18" s="413"/>
      <c r="J18" s="420"/>
      <c r="K18" s="420"/>
      <c r="L18" s="420"/>
      <c r="M18" s="420"/>
      <c r="N18" s="369"/>
      <c r="O18" s="369"/>
    </row>
    <row r="19" spans="1:20" s="422" customFormat="1" ht="25.5">
      <c r="A19" s="417" t="s">
        <v>56</v>
      </c>
      <c r="B19" s="418" t="s">
        <v>404</v>
      </c>
      <c r="C19" s="418" t="s">
        <v>123</v>
      </c>
      <c r="D19" s="343">
        <v>305501211</v>
      </c>
      <c r="E19" s="343">
        <v>557249142</v>
      </c>
      <c r="F19" s="343">
        <v>2465014013</v>
      </c>
      <c r="G19" s="419"/>
      <c r="H19" s="413"/>
      <c r="I19" s="413"/>
      <c r="J19" s="420"/>
      <c r="K19" s="420"/>
      <c r="L19" s="420"/>
      <c r="M19" s="420"/>
      <c r="N19" s="369"/>
      <c r="O19" s="369"/>
      <c r="P19" s="421"/>
      <c r="Q19" s="421"/>
      <c r="R19" s="421"/>
      <c r="S19" s="421"/>
      <c r="T19" s="421"/>
    </row>
    <row r="20" spans="1:20" s="427" customFormat="1" ht="25.5">
      <c r="A20" s="423">
        <v>1</v>
      </c>
      <c r="B20" s="424" t="s">
        <v>405</v>
      </c>
      <c r="C20" s="424" t="s">
        <v>124</v>
      </c>
      <c r="D20" s="344">
        <v>89423632</v>
      </c>
      <c r="E20" s="344">
        <v>93236807</v>
      </c>
      <c r="F20" s="344">
        <v>679059352</v>
      </c>
      <c r="G20" s="426"/>
      <c r="H20" s="413"/>
      <c r="I20" s="413"/>
      <c r="J20" s="420"/>
      <c r="K20" s="420"/>
      <c r="L20" s="420"/>
      <c r="M20" s="420"/>
      <c r="N20" s="369"/>
      <c r="O20" s="369"/>
    </row>
    <row r="21" spans="1:20" s="427" customFormat="1" ht="25.5">
      <c r="A21" s="423">
        <v>2</v>
      </c>
      <c r="B21" s="424" t="s">
        <v>406</v>
      </c>
      <c r="C21" s="424" t="s">
        <v>125</v>
      </c>
      <c r="D21" s="344">
        <v>26774209</v>
      </c>
      <c r="E21" s="344">
        <v>27721500</v>
      </c>
      <c r="F21" s="344">
        <v>214856924</v>
      </c>
      <c r="G21" s="426"/>
      <c r="H21" s="413"/>
      <c r="I21" s="413"/>
      <c r="J21" s="420"/>
      <c r="K21" s="420"/>
      <c r="L21" s="420"/>
      <c r="M21" s="420"/>
      <c r="N21" s="369"/>
      <c r="O21" s="369"/>
    </row>
    <row r="22" spans="1:20" s="427" customFormat="1" ht="25.5">
      <c r="A22" s="423"/>
      <c r="B22" s="428" t="s">
        <v>253</v>
      </c>
      <c r="C22" s="424" t="s">
        <v>193</v>
      </c>
      <c r="D22" s="344">
        <v>20000000</v>
      </c>
      <c r="E22" s="344">
        <v>20000000</v>
      </c>
      <c r="F22" s="344">
        <v>160000000</v>
      </c>
      <c r="G22" s="426"/>
      <c r="H22" s="413"/>
      <c r="I22" s="413"/>
      <c r="J22" s="420"/>
      <c r="K22" s="420"/>
      <c r="L22" s="420"/>
      <c r="M22" s="420"/>
      <c r="N22" s="369"/>
      <c r="O22" s="369"/>
    </row>
    <row r="23" spans="1:20" s="427" customFormat="1" ht="25.5">
      <c r="A23" s="423"/>
      <c r="B23" s="428" t="s">
        <v>254</v>
      </c>
      <c r="C23" s="424" t="s">
        <v>194</v>
      </c>
      <c r="D23" s="344">
        <v>1274209</v>
      </c>
      <c r="E23" s="344">
        <v>2221500</v>
      </c>
      <c r="F23" s="344">
        <v>10856924</v>
      </c>
      <c r="G23" s="426"/>
      <c r="H23" s="413"/>
      <c r="I23" s="413"/>
      <c r="J23" s="420"/>
      <c r="K23" s="420"/>
      <c r="L23" s="420"/>
      <c r="M23" s="420"/>
      <c r="N23" s="369"/>
      <c r="O23" s="369"/>
    </row>
    <row r="24" spans="1:20" s="427" customFormat="1" ht="25.5">
      <c r="A24" s="423"/>
      <c r="B24" s="428" t="s">
        <v>255</v>
      </c>
      <c r="C24" s="424" t="s">
        <v>229</v>
      </c>
      <c r="D24" s="344">
        <v>5500000</v>
      </c>
      <c r="E24" s="344">
        <v>5500000</v>
      </c>
      <c r="F24" s="344">
        <v>44000000</v>
      </c>
      <c r="G24" s="426"/>
      <c r="H24" s="413"/>
      <c r="I24" s="413"/>
      <c r="J24" s="420"/>
      <c r="K24" s="420"/>
      <c r="L24" s="420"/>
      <c r="M24" s="420"/>
      <c r="N24" s="369"/>
      <c r="O24" s="369"/>
    </row>
    <row r="25" spans="1:20" s="427" customFormat="1" ht="63.75">
      <c r="A25" s="423">
        <v>3</v>
      </c>
      <c r="B25" s="429" t="s">
        <v>535</v>
      </c>
      <c r="C25" s="424" t="s">
        <v>126</v>
      </c>
      <c r="D25" s="344">
        <v>29700000</v>
      </c>
      <c r="E25" s="344">
        <v>29700000</v>
      </c>
      <c r="F25" s="344">
        <v>237600000</v>
      </c>
      <c r="G25" s="426"/>
      <c r="H25" s="413"/>
      <c r="I25" s="413"/>
      <c r="J25" s="420"/>
      <c r="K25" s="420"/>
      <c r="L25" s="420"/>
      <c r="M25" s="420"/>
      <c r="N25" s="369"/>
      <c r="O25" s="369"/>
    </row>
    <row r="26" spans="1:20" s="427" customFormat="1" ht="25.5">
      <c r="A26" s="423"/>
      <c r="B26" s="424" t="s">
        <v>407</v>
      </c>
      <c r="C26" s="424" t="s">
        <v>192</v>
      </c>
      <c r="D26" s="344">
        <v>16500000</v>
      </c>
      <c r="E26" s="344">
        <v>16500000</v>
      </c>
      <c r="F26" s="344">
        <v>132000000</v>
      </c>
      <c r="G26" s="426"/>
      <c r="H26" s="413"/>
      <c r="I26" s="413"/>
      <c r="J26" s="420"/>
      <c r="K26" s="420"/>
      <c r="L26" s="420"/>
      <c r="M26" s="420"/>
      <c r="N26" s="369"/>
      <c r="O26" s="369"/>
    </row>
    <row r="27" spans="1:20" s="427" customFormat="1" ht="51">
      <c r="A27" s="423"/>
      <c r="B27" s="424" t="s">
        <v>408</v>
      </c>
      <c r="C27" s="424" t="s">
        <v>195</v>
      </c>
      <c r="D27" s="344">
        <v>13200000</v>
      </c>
      <c r="E27" s="344">
        <v>13200000</v>
      </c>
      <c r="F27" s="344">
        <v>105600000</v>
      </c>
      <c r="G27" s="426"/>
      <c r="H27" s="413"/>
      <c r="I27" s="413"/>
      <c r="J27" s="420"/>
      <c r="K27" s="420"/>
      <c r="L27" s="420"/>
      <c r="M27" s="420"/>
      <c r="N27" s="369"/>
      <c r="O27" s="369"/>
    </row>
    <row r="28" spans="1:20" s="427" customFormat="1" ht="25.5">
      <c r="A28" s="423">
        <v>4</v>
      </c>
      <c r="B28" s="424" t="s">
        <v>536</v>
      </c>
      <c r="C28" s="424"/>
      <c r="D28" s="343"/>
      <c r="E28" s="343"/>
      <c r="F28" s="343"/>
      <c r="G28" s="426"/>
      <c r="H28" s="413"/>
      <c r="I28" s="413"/>
      <c r="J28" s="420"/>
      <c r="K28" s="420"/>
      <c r="L28" s="420"/>
      <c r="M28" s="420"/>
      <c r="N28" s="369"/>
      <c r="O28" s="369"/>
    </row>
    <row r="29" spans="1:20" s="427" customFormat="1" ht="25.5">
      <c r="A29" s="423">
        <v>5</v>
      </c>
      <c r="B29" s="424" t="s">
        <v>537</v>
      </c>
      <c r="C29" s="424"/>
      <c r="D29" s="343"/>
      <c r="E29" s="343"/>
      <c r="F29" s="343"/>
      <c r="G29" s="426"/>
      <c r="H29" s="413"/>
      <c r="I29" s="413"/>
      <c r="J29" s="420"/>
      <c r="K29" s="420"/>
      <c r="L29" s="420"/>
      <c r="M29" s="420"/>
      <c r="N29" s="369"/>
      <c r="O29" s="369"/>
    </row>
    <row r="30" spans="1:20" s="427" customFormat="1" ht="25.5">
      <c r="A30" s="423">
        <v>6</v>
      </c>
      <c r="B30" s="424" t="s">
        <v>409</v>
      </c>
      <c r="C30" s="424" t="s">
        <v>127</v>
      </c>
      <c r="D30" s="344">
        <v>8041117</v>
      </c>
      <c r="E30" s="344">
        <v>8041117</v>
      </c>
      <c r="F30" s="344">
        <v>63810134</v>
      </c>
      <c r="G30" s="426"/>
      <c r="H30" s="413"/>
      <c r="I30" s="413"/>
      <c r="J30" s="420"/>
      <c r="K30" s="420"/>
      <c r="L30" s="420"/>
      <c r="M30" s="420"/>
      <c r="N30" s="369"/>
      <c r="O30" s="369"/>
    </row>
    <row r="31" spans="1:20" s="427" customFormat="1" ht="63.75">
      <c r="A31" s="423">
        <v>7</v>
      </c>
      <c r="B31" s="424" t="s">
        <v>410</v>
      </c>
      <c r="C31" s="424" t="s">
        <v>128</v>
      </c>
      <c r="D31" s="344">
        <v>15000000</v>
      </c>
      <c r="E31" s="344">
        <v>15000000</v>
      </c>
      <c r="F31" s="344">
        <v>120000000</v>
      </c>
      <c r="G31" s="426"/>
      <c r="H31" s="413"/>
      <c r="I31" s="413"/>
      <c r="J31" s="420"/>
      <c r="K31" s="420"/>
      <c r="L31" s="420"/>
      <c r="M31" s="420"/>
      <c r="N31" s="369"/>
      <c r="O31" s="369"/>
    </row>
    <row r="32" spans="1:20" s="427" customFormat="1" ht="140.25">
      <c r="A32" s="423">
        <v>8</v>
      </c>
      <c r="B32" s="429" t="s">
        <v>411</v>
      </c>
      <c r="C32" s="424" t="s">
        <v>129</v>
      </c>
      <c r="D32" s="344"/>
      <c r="E32" s="344">
        <v>26099437</v>
      </c>
      <c r="F32" s="344">
        <v>26099437</v>
      </c>
      <c r="G32" s="426"/>
      <c r="H32" s="413"/>
      <c r="I32" s="413"/>
      <c r="J32" s="420"/>
      <c r="K32" s="420"/>
      <c r="L32" s="420"/>
      <c r="M32" s="420"/>
      <c r="N32" s="369"/>
      <c r="O32" s="369"/>
    </row>
    <row r="33" spans="1:20" s="427" customFormat="1" ht="51">
      <c r="A33" s="423">
        <v>9</v>
      </c>
      <c r="B33" s="424" t="s">
        <v>412</v>
      </c>
      <c r="C33" s="424" t="s">
        <v>130</v>
      </c>
      <c r="D33" s="344">
        <v>136524484</v>
      </c>
      <c r="E33" s="344">
        <v>357385845</v>
      </c>
      <c r="F33" s="344">
        <v>1123285232</v>
      </c>
      <c r="G33" s="426"/>
      <c r="H33" s="413"/>
      <c r="I33" s="413"/>
      <c r="J33" s="420"/>
      <c r="K33" s="420"/>
      <c r="L33" s="420"/>
      <c r="M33" s="420"/>
      <c r="N33" s="369"/>
      <c r="O33" s="369"/>
    </row>
    <row r="34" spans="1:20" s="427" customFormat="1" ht="25.5">
      <c r="A34" s="423"/>
      <c r="B34" s="424" t="s">
        <v>279</v>
      </c>
      <c r="C34" s="424" t="s">
        <v>281</v>
      </c>
      <c r="D34" s="344">
        <v>107762533</v>
      </c>
      <c r="E34" s="344">
        <v>288894964</v>
      </c>
      <c r="F34" s="344">
        <v>885620530</v>
      </c>
      <c r="G34" s="426"/>
      <c r="H34" s="413"/>
      <c r="I34" s="413"/>
      <c r="J34" s="420"/>
      <c r="K34" s="420"/>
      <c r="L34" s="420"/>
      <c r="M34" s="420"/>
      <c r="N34" s="369"/>
      <c r="O34" s="369"/>
    </row>
    <row r="35" spans="1:20" s="427" customFormat="1" ht="25.5">
      <c r="A35" s="423"/>
      <c r="B35" s="424" t="s">
        <v>280</v>
      </c>
      <c r="C35" s="424" t="s">
        <v>282</v>
      </c>
      <c r="D35" s="344">
        <v>28761951</v>
      </c>
      <c r="E35" s="344">
        <v>68490881</v>
      </c>
      <c r="F35" s="344">
        <v>237664702</v>
      </c>
      <c r="G35" s="426"/>
      <c r="H35" s="413"/>
      <c r="I35" s="413"/>
      <c r="J35" s="420"/>
      <c r="K35" s="420"/>
      <c r="L35" s="420"/>
      <c r="M35" s="420"/>
      <c r="N35" s="369"/>
      <c r="O35" s="369"/>
    </row>
    <row r="36" spans="1:20" s="427" customFormat="1" ht="25.5">
      <c r="A36" s="423"/>
      <c r="B36" s="424" t="s">
        <v>447</v>
      </c>
      <c r="C36" s="424" t="s">
        <v>448</v>
      </c>
      <c r="D36" s="343"/>
      <c r="E36" s="343"/>
      <c r="F36" s="343" t="s">
        <v>644</v>
      </c>
      <c r="G36" s="426"/>
      <c r="H36" s="413"/>
      <c r="I36" s="413"/>
      <c r="J36" s="420"/>
      <c r="K36" s="420"/>
      <c r="L36" s="420"/>
      <c r="M36" s="420"/>
      <c r="N36" s="369"/>
      <c r="O36" s="369"/>
    </row>
    <row r="37" spans="1:20" s="427" customFormat="1" ht="25.5">
      <c r="A37" s="423">
        <v>10</v>
      </c>
      <c r="B37" s="424" t="s">
        <v>413</v>
      </c>
      <c r="C37" s="424" t="s">
        <v>131</v>
      </c>
      <c r="D37" s="430">
        <v>37769</v>
      </c>
      <c r="E37" s="430">
        <v>64436</v>
      </c>
      <c r="F37" s="344">
        <v>302934</v>
      </c>
      <c r="G37" s="426"/>
      <c r="H37" s="413"/>
      <c r="I37" s="413"/>
      <c r="J37" s="420"/>
      <c r="K37" s="420"/>
      <c r="L37" s="420"/>
      <c r="M37" s="420"/>
      <c r="N37" s="369"/>
      <c r="O37" s="369"/>
    </row>
    <row r="38" spans="1:20" s="427" customFormat="1" ht="25.5">
      <c r="A38" s="423"/>
      <c r="B38" s="424" t="s">
        <v>283</v>
      </c>
      <c r="C38" s="424" t="s">
        <v>132</v>
      </c>
      <c r="D38" s="344">
        <v>37769</v>
      </c>
      <c r="E38" s="344">
        <v>64436</v>
      </c>
      <c r="F38" s="344">
        <v>302934</v>
      </c>
      <c r="G38" s="426"/>
      <c r="H38" s="413"/>
      <c r="I38" s="413"/>
      <c r="J38" s="420"/>
      <c r="K38" s="420"/>
      <c r="L38" s="420"/>
      <c r="M38" s="420"/>
      <c r="N38" s="369"/>
      <c r="O38" s="369"/>
    </row>
    <row r="39" spans="1:20" s="427" customFormat="1" ht="25.5">
      <c r="A39" s="423"/>
      <c r="B39" s="424" t="s">
        <v>414</v>
      </c>
      <c r="C39" s="424" t="s">
        <v>196</v>
      </c>
      <c r="D39" s="343"/>
      <c r="E39" s="343"/>
      <c r="F39" s="344"/>
      <c r="G39" s="426"/>
      <c r="H39" s="413"/>
      <c r="I39" s="413"/>
      <c r="J39" s="420"/>
      <c r="K39" s="420"/>
      <c r="L39" s="420"/>
      <c r="M39" s="420"/>
      <c r="N39" s="369"/>
      <c r="O39" s="369"/>
    </row>
    <row r="40" spans="1:20" s="427" customFormat="1" ht="25.5">
      <c r="A40" s="423"/>
      <c r="B40" s="424" t="s">
        <v>284</v>
      </c>
      <c r="C40" s="424" t="s">
        <v>191</v>
      </c>
      <c r="D40" s="343"/>
      <c r="E40" s="343"/>
      <c r="F40" s="343"/>
      <c r="G40" s="426"/>
      <c r="H40" s="413"/>
      <c r="I40" s="413"/>
      <c r="J40" s="420"/>
      <c r="K40" s="420"/>
      <c r="L40" s="420"/>
      <c r="M40" s="420"/>
      <c r="N40" s="369"/>
      <c r="O40" s="369"/>
    </row>
    <row r="41" spans="1:20" s="427" customFormat="1" ht="25.5">
      <c r="A41" s="423" t="s">
        <v>133</v>
      </c>
      <c r="B41" s="418" t="s">
        <v>415</v>
      </c>
      <c r="C41" s="424" t="s">
        <v>134</v>
      </c>
      <c r="D41" s="431">
        <v>-84040845</v>
      </c>
      <c r="E41" s="431">
        <v>-178904185</v>
      </c>
      <c r="F41" s="431">
        <v>-1243182898</v>
      </c>
      <c r="G41" s="426"/>
      <c r="H41" s="413"/>
      <c r="I41" s="413"/>
      <c r="J41" s="420"/>
      <c r="K41" s="420"/>
      <c r="L41" s="420"/>
      <c r="M41" s="420"/>
      <c r="N41" s="369"/>
      <c r="O41" s="369"/>
    </row>
    <row r="42" spans="1:20" s="427" customFormat="1" ht="25.5">
      <c r="A42" s="423" t="s">
        <v>135</v>
      </c>
      <c r="B42" s="418" t="s">
        <v>416</v>
      </c>
      <c r="C42" s="424" t="s">
        <v>136</v>
      </c>
      <c r="D42" s="431">
        <v>2233546800</v>
      </c>
      <c r="E42" s="431">
        <v>-4368415400</v>
      </c>
      <c r="F42" s="431">
        <v>2070531600</v>
      </c>
      <c r="G42" s="426"/>
      <c r="H42" s="413"/>
      <c r="I42" s="413"/>
      <c r="J42" s="420"/>
      <c r="K42" s="420"/>
      <c r="L42" s="420"/>
      <c r="M42" s="420"/>
      <c r="N42" s="369"/>
      <c r="O42" s="369"/>
    </row>
    <row r="43" spans="1:20" s="427" customFormat="1" ht="51">
      <c r="A43" s="423">
        <v>1</v>
      </c>
      <c r="B43" s="424" t="s">
        <v>538</v>
      </c>
      <c r="C43" s="424" t="s">
        <v>137</v>
      </c>
      <c r="D43" s="432">
        <v>-2426816740</v>
      </c>
      <c r="E43" s="432">
        <v>-3178810916</v>
      </c>
      <c r="F43" s="432">
        <v>5571677562</v>
      </c>
      <c r="G43" s="426"/>
      <c r="H43" s="413"/>
      <c r="I43" s="413"/>
      <c r="J43" s="420"/>
      <c r="K43" s="420"/>
      <c r="L43" s="420"/>
      <c r="M43" s="420"/>
      <c r="N43" s="369"/>
      <c r="O43" s="369"/>
    </row>
    <row r="44" spans="1:20" s="427" customFormat="1" ht="25.5">
      <c r="A44" s="423">
        <v>2</v>
      </c>
      <c r="B44" s="424" t="s">
        <v>418</v>
      </c>
      <c r="C44" s="424" t="s">
        <v>138</v>
      </c>
      <c r="D44" s="430">
        <v>4660363540</v>
      </c>
      <c r="E44" s="430">
        <v>-1189604484</v>
      </c>
      <c r="F44" s="430">
        <v>-3501145962</v>
      </c>
      <c r="G44" s="426"/>
      <c r="H44" s="413"/>
      <c r="I44" s="413"/>
      <c r="J44" s="420"/>
      <c r="K44" s="420"/>
      <c r="L44" s="420"/>
      <c r="M44" s="420"/>
      <c r="N44" s="369"/>
      <c r="O44" s="369"/>
    </row>
    <row r="45" spans="1:20" s="427" customFormat="1" ht="51">
      <c r="A45" s="423" t="s">
        <v>139</v>
      </c>
      <c r="B45" s="418" t="s">
        <v>419</v>
      </c>
      <c r="C45" s="424" t="s">
        <v>140</v>
      </c>
      <c r="D45" s="431">
        <v>2149505955</v>
      </c>
      <c r="E45" s="431">
        <v>-4547319585</v>
      </c>
      <c r="F45" s="431">
        <v>827348702</v>
      </c>
      <c r="G45" s="426"/>
      <c r="H45" s="413"/>
      <c r="I45" s="413"/>
      <c r="J45" s="420"/>
      <c r="K45" s="420"/>
      <c r="L45" s="420"/>
      <c r="M45" s="420"/>
      <c r="N45" s="369"/>
      <c r="O45" s="369"/>
    </row>
    <row r="46" spans="1:20" s="427" customFormat="1" ht="25.5">
      <c r="A46" s="423" t="s">
        <v>67</v>
      </c>
      <c r="B46" s="418" t="s">
        <v>420</v>
      </c>
      <c r="C46" s="424" t="s">
        <v>141</v>
      </c>
      <c r="D46" s="431">
        <v>87208447355</v>
      </c>
      <c r="E46" s="431">
        <v>91695011349</v>
      </c>
      <c r="F46" s="431">
        <v>75817744995</v>
      </c>
      <c r="G46" s="426"/>
      <c r="H46" s="413"/>
      <c r="I46" s="413"/>
      <c r="J46" s="420"/>
      <c r="K46" s="420"/>
      <c r="L46" s="420"/>
      <c r="M46" s="420"/>
      <c r="N46" s="369"/>
      <c r="O46" s="369"/>
    </row>
    <row r="47" spans="1:20" s="427" customFormat="1" ht="38.25">
      <c r="A47" s="423" t="s">
        <v>142</v>
      </c>
      <c r="B47" s="418" t="s">
        <v>421</v>
      </c>
      <c r="C47" s="424" t="s">
        <v>143</v>
      </c>
      <c r="D47" s="431">
        <v>3210157569</v>
      </c>
      <c r="E47" s="431">
        <v>-4486563994</v>
      </c>
      <c r="F47" s="431">
        <v>14600859929</v>
      </c>
      <c r="G47" s="426"/>
      <c r="H47" s="413"/>
      <c r="I47" s="413"/>
      <c r="J47" s="420"/>
      <c r="K47" s="420"/>
      <c r="L47" s="420"/>
      <c r="M47" s="420"/>
      <c r="N47" s="369"/>
      <c r="O47" s="369"/>
      <c r="P47" s="433"/>
      <c r="Q47" s="433"/>
      <c r="R47" s="433"/>
      <c r="S47" s="433"/>
      <c r="T47" s="433"/>
    </row>
    <row r="48" spans="1:20" s="427" customFormat="1" ht="51">
      <c r="A48" s="423">
        <v>1</v>
      </c>
      <c r="B48" s="424" t="s">
        <v>422</v>
      </c>
      <c r="C48" s="424" t="s">
        <v>285</v>
      </c>
      <c r="D48" s="430">
        <v>2149505955</v>
      </c>
      <c r="E48" s="430">
        <v>-4547319585</v>
      </c>
      <c r="F48" s="430">
        <v>827348702</v>
      </c>
      <c r="G48" s="426"/>
      <c r="H48" s="413"/>
      <c r="I48" s="413"/>
      <c r="J48" s="420"/>
      <c r="K48" s="420"/>
      <c r="L48" s="420"/>
      <c r="M48" s="420"/>
      <c r="N48" s="369"/>
      <c r="O48" s="369"/>
    </row>
    <row r="49" spans="1:15" s="427" customFormat="1" ht="51">
      <c r="A49" s="423">
        <v>2</v>
      </c>
      <c r="B49" s="424" t="s">
        <v>539</v>
      </c>
      <c r="C49" s="424" t="s">
        <v>286</v>
      </c>
      <c r="D49" s="343"/>
      <c r="E49" s="343"/>
      <c r="F49" s="343"/>
      <c r="G49" s="426"/>
      <c r="H49" s="413"/>
      <c r="I49" s="413"/>
      <c r="J49" s="420"/>
      <c r="K49" s="420"/>
      <c r="L49" s="420"/>
      <c r="M49" s="420"/>
      <c r="N49" s="369"/>
      <c r="O49" s="369"/>
    </row>
    <row r="50" spans="1:15" s="427" customFormat="1" ht="51">
      <c r="A50" s="423">
        <v>3</v>
      </c>
      <c r="B50" s="424" t="s">
        <v>608</v>
      </c>
      <c r="C50" s="424" t="s">
        <v>144</v>
      </c>
      <c r="D50" s="430">
        <v>1060651614</v>
      </c>
      <c r="E50" s="430">
        <v>60755591</v>
      </c>
      <c r="F50" s="432">
        <v>13773511227</v>
      </c>
      <c r="G50" s="426"/>
      <c r="H50" s="413"/>
      <c r="I50" s="413"/>
      <c r="J50" s="420"/>
      <c r="K50" s="420"/>
      <c r="L50" s="420"/>
      <c r="M50" s="420"/>
      <c r="N50" s="369"/>
      <c r="O50" s="369"/>
    </row>
    <row r="51" spans="1:15" s="427" customFormat="1" ht="25.5">
      <c r="A51" s="423" t="s">
        <v>145</v>
      </c>
      <c r="B51" s="418" t="s">
        <v>423</v>
      </c>
      <c r="C51" s="424" t="s">
        <v>146</v>
      </c>
      <c r="D51" s="343">
        <v>90418604924</v>
      </c>
      <c r="E51" s="343">
        <v>87208447355</v>
      </c>
      <c r="F51" s="343">
        <v>90418604924</v>
      </c>
      <c r="G51" s="426"/>
      <c r="H51" s="413"/>
      <c r="I51" s="413"/>
      <c r="J51" s="420"/>
      <c r="K51" s="420"/>
      <c r="L51" s="420"/>
      <c r="M51" s="420"/>
      <c r="N51" s="369"/>
      <c r="O51" s="369"/>
    </row>
    <row r="52" spans="1:15" s="427" customFormat="1" ht="38.25">
      <c r="A52" s="423" t="s">
        <v>256</v>
      </c>
      <c r="B52" s="418" t="s">
        <v>424</v>
      </c>
      <c r="C52" s="424" t="s">
        <v>257</v>
      </c>
      <c r="D52" s="343"/>
      <c r="E52" s="343"/>
      <c r="F52" s="344"/>
      <c r="G52" s="426"/>
      <c r="H52" s="413"/>
      <c r="I52" s="413"/>
      <c r="J52" s="369"/>
      <c r="K52" s="369"/>
      <c r="L52" s="369"/>
      <c r="M52" s="369"/>
      <c r="N52" s="369"/>
      <c r="O52" s="369"/>
    </row>
    <row r="53" spans="1:15" s="427" customFormat="1" ht="38.25">
      <c r="A53" s="423"/>
      <c r="B53" s="424" t="s">
        <v>425</v>
      </c>
      <c r="C53" s="424" t="s">
        <v>258</v>
      </c>
      <c r="D53" s="343"/>
      <c r="E53" s="345"/>
      <c r="F53" s="344"/>
      <c r="G53" s="426"/>
      <c r="H53" s="413"/>
      <c r="I53" s="413"/>
      <c r="J53" s="369"/>
      <c r="K53" s="369"/>
      <c r="L53" s="369"/>
      <c r="M53" s="369"/>
      <c r="N53" s="369"/>
      <c r="O53" s="369"/>
    </row>
    <row r="54" spans="1:15">
      <c r="A54" s="403"/>
      <c r="B54" s="403"/>
      <c r="C54" s="349"/>
      <c r="D54" s="349"/>
      <c r="E54" s="346"/>
      <c r="F54" s="434"/>
    </row>
    <row r="55" spans="1:15" s="374" customFormat="1">
      <c r="A55" s="402" t="s">
        <v>635</v>
      </c>
      <c r="B55" s="403"/>
      <c r="C55" s="349"/>
      <c r="D55" s="347" t="s">
        <v>636</v>
      </c>
      <c r="E55" s="347"/>
      <c r="F55" s="434"/>
      <c r="G55" s="435"/>
      <c r="H55" s="413"/>
      <c r="I55" s="413"/>
      <c r="J55" s="369"/>
      <c r="K55" s="369"/>
      <c r="L55" s="369"/>
      <c r="M55" s="369"/>
      <c r="N55" s="369"/>
      <c r="O55" s="369"/>
    </row>
    <row r="56" spans="1:15" s="374" customFormat="1">
      <c r="A56" s="404" t="s">
        <v>176</v>
      </c>
      <c r="B56" s="403"/>
      <c r="C56" s="349"/>
      <c r="D56" s="348" t="s">
        <v>177</v>
      </c>
      <c r="E56" s="348"/>
      <c r="F56" s="434"/>
      <c r="G56" s="435"/>
      <c r="H56" s="413"/>
      <c r="I56" s="413"/>
      <c r="J56" s="369"/>
      <c r="K56" s="369"/>
      <c r="L56" s="369"/>
      <c r="M56" s="369"/>
      <c r="N56" s="369"/>
      <c r="O56" s="369"/>
    </row>
    <row r="57" spans="1:15" s="374" customFormat="1">
      <c r="A57" s="403"/>
      <c r="B57" s="403"/>
      <c r="C57" s="349"/>
      <c r="D57" s="349"/>
      <c r="E57" s="349"/>
      <c r="F57" s="434"/>
      <c r="G57" s="435"/>
      <c r="H57" s="413"/>
      <c r="I57" s="413"/>
      <c r="J57" s="369"/>
      <c r="K57" s="369"/>
      <c r="L57" s="369"/>
      <c r="M57" s="369"/>
      <c r="N57" s="369"/>
      <c r="O57" s="369"/>
    </row>
    <row r="58" spans="1:15" s="374" customFormat="1">
      <c r="A58" s="403"/>
      <c r="B58" s="403"/>
      <c r="C58" s="349"/>
      <c r="D58" s="349"/>
      <c r="E58" s="349"/>
      <c r="F58" s="434"/>
      <c r="G58" s="435"/>
      <c r="H58" s="413"/>
      <c r="I58" s="413"/>
      <c r="J58" s="369"/>
      <c r="K58" s="369"/>
      <c r="L58" s="369"/>
      <c r="M58" s="369"/>
      <c r="N58" s="369"/>
      <c r="O58" s="369"/>
    </row>
    <row r="59" spans="1:15" s="374" customFormat="1">
      <c r="A59" s="403"/>
      <c r="B59" s="403"/>
      <c r="C59" s="349"/>
      <c r="D59" s="349"/>
      <c r="E59" s="349"/>
      <c r="F59" s="434"/>
      <c r="G59" s="435"/>
      <c r="H59" s="413"/>
      <c r="I59" s="413"/>
      <c r="J59" s="369"/>
      <c r="K59" s="369"/>
      <c r="L59" s="369"/>
      <c r="M59" s="369"/>
      <c r="N59" s="369"/>
      <c r="O59" s="369"/>
    </row>
    <row r="60" spans="1:15" s="374" customFormat="1">
      <c r="A60" s="403"/>
      <c r="B60" s="403"/>
      <c r="C60" s="349"/>
      <c r="D60" s="349"/>
      <c r="E60" s="349"/>
      <c r="F60" s="434"/>
      <c r="G60" s="435"/>
      <c r="H60" s="413"/>
      <c r="I60" s="413"/>
      <c r="J60" s="369"/>
      <c r="K60" s="369"/>
      <c r="L60" s="369"/>
      <c r="M60" s="369"/>
      <c r="N60" s="369"/>
      <c r="O60" s="369"/>
    </row>
    <row r="61" spans="1:15" s="374" customFormat="1">
      <c r="A61" s="403"/>
      <c r="B61" s="403"/>
      <c r="C61" s="349"/>
      <c r="D61" s="349"/>
      <c r="E61" s="349"/>
      <c r="F61" s="434"/>
      <c r="G61" s="435"/>
      <c r="H61" s="413"/>
      <c r="I61" s="413"/>
      <c r="J61" s="369"/>
      <c r="K61" s="369"/>
      <c r="L61" s="369"/>
      <c r="M61" s="369"/>
      <c r="N61" s="369"/>
      <c r="O61" s="369"/>
    </row>
    <row r="62" spans="1:15" s="374" customFormat="1">
      <c r="A62" s="403"/>
      <c r="B62" s="403"/>
      <c r="C62" s="349"/>
      <c r="D62" s="349"/>
      <c r="E62" s="349"/>
      <c r="F62" s="434"/>
      <c r="G62" s="435"/>
      <c r="H62" s="413"/>
      <c r="I62" s="413"/>
      <c r="J62" s="369"/>
      <c r="K62" s="369"/>
      <c r="L62" s="369"/>
      <c r="M62" s="369"/>
      <c r="N62" s="369"/>
      <c r="O62" s="369"/>
    </row>
    <row r="63" spans="1:15" s="374" customFormat="1">
      <c r="A63" s="405"/>
      <c r="B63" s="405"/>
      <c r="C63" s="349"/>
      <c r="D63" s="350"/>
      <c r="E63" s="350"/>
      <c r="F63" s="434"/>
      <c r="G63" s="435"/>
      <c r="H63" s="413"/>
      <c r="I63" s="413"/>
      <c r="J63" s="369"/>
      <c r="K63" s="369"/>
      <c r="L63" s="369"/>
      <c r="M63" s="369"/>
      <c r="N63" s="369"/>
      <c r="O63" s="369"/>
    </row>
    <row r="64" spans="1:15" s="374" customFormat="1">
      <c r="A64" s="402" t="s">
        <v>237</v>
      </c>
      <c r="B64" s="403"/>
      <c r="C64" s="349"/>
      <c r="D64" s="347" t="s">
        <v>458</v>
      </c>
      <c r="E64" s="347"/>
      <c r="F64" s="434"/>
      <c r="G64" s="435"/>
      <c r="H64" s="413"/>
      <c r="I64" s="413"/>
      <c r="J64" s="369"/>
      <c r="K64" s="369"/>
      <c r="L64" s="369"/>
      <c r="M64" s="369"/>
      <c r="N64" s="369"/>
      <c r="O64" s="369"/>
    </row>
    <row r="65" spans="1:15" s="374" customFormat="1">
      <c r="A65" s="402" t="s">
        <v>617</v>
      </c>
      <c r="B65" s="403"/>
      <c r="C65" s="349"/>
      <c r="D65" s="347"/>
      <c r="E65" s="347"/>
      <c r="F65" s="434"/>
      <c r="G65" s="435"/>
      <c r="H65" s="413"/>
      <c r="I65" s="413"/>
      <c r="J65" s="369"/>
      <c r="K65" s="369"/>
      <c r="L65" s="369"/>
      <c r="M65" s="369"/>
      <c r="N65" s="369"/>
      <c r="O65" s="369"/>
    </row>
    <row r="66" spans="1:15" s="374" customFormat="1">
      <c r="A66" s="374" t="s">
        <v>238</v>
      </c>
      <c r="B66" s="403"/>
      <c r="C66" s="349"/>
      <c r="D66" s="349"/>
      <c r="E66" s="349"/>
      <c r="F66" s="434"/>
      <c r="G66" s="435"/>
      <c r="H66" s="413"/>
      <c r="I66" s="413"/>
      <c r="J66" s="369"/>
      <c r="K66" s="369"/>
      <c r="L66" s="369"/>
      <c r="M66" s="369"/>
      <c r="N66" s="369"/>
      <c r="O66" s="369"/>
    </row>
    <row r="67" spans="1:15">
      <c r="A67" s="403"/>
      <c r="B67" s="403"/>
      <c r="C67" s="349"/>
      <c r="D67" s="349"/>
      <c r="E67" s="346"/>
      <c r="F67" s="434"/>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3"/>
  <sheetViews>
    <sheetView view="pageBreakPreview" topLeftCell="A61" zoomScaleNormal="100" zoomScaleSheetLayoutView="100" workbookViewId="0">
      <selection activeCell="E73" sqref="E73"/>
    </sheetView>
  </sheetViews>
  <sheetFormatPr defaultColWidth="9.140625" defaultRowHeight="12.75"/>
  <cols>
    <col min="1" max="1" width="6" style="329" customWidth="1"/>
    <col min="2" max="2" width="33.7109375" style="310" customWidth="1"/>
    <col min="3" max="3" width="12.28515625" style="310" customWidth="1"/>
    <col min="4" max="4" width="14.85546875" style="310" customWidth="1"/>
    <col min="5" max="5" width="20" style="310" customWidth="1"/>
    <col min="6" max="6" width="21.85546875" style="310" customWidth="1"/>
    <col min="7" max="7" width="18.42578125" style="310" customWidth="1"/>
    <col min="8" max="8" width="2.5703125" style="310" customWidth="1"/>
    <col min="9" max="9" width="14.28515625" style="24" customWidth="1"/>
    <col min="10" max="10" width="11.28515625" style="24" bestFit="1" customWidth="1"/>
    <col min="11" max="11" width="15" style="24" bestFit="1" customWidth="1"/>
    <col min="12" max="12" width="13.28515625" style="24" bestFit="1" customWidth="1"/>
    <col min="13" max="13" width="19.5703125" style="24" bestFit="1" customWidth="1"/>
    <col min="14" max="14" width="7.5703125" style="24" customWidth="1"/>
    <col min="15" max="15" width="13.28515625" style="24" bestFit="1" customWidth="1"/>
    <col min="16" max="16" width="8.7109375" style="24"/>
    <col min="17" max="18" width="9.140625" style="24"/>
    <col min="19" max="16384" width="9.140625" style="310"/>
  </cols>
  <sheetData>
    <row r="1" spans="1:18" ht="25.5" customHeight="1">
      <c r="A1" s="501" t="s">
        <v>526</v>
      </c>
      <c r="B1" s="501"/>
      <c r="C1" s="501"/>
      <c r="D1" s="501"/>
      <c r="E1" s="501"/>
      <c r="F1" s="501"/>
      <c r="G1" s="501"/>
      <c r="H1" s="323"/>
    </row>
    <row r="2" spans="1:18" ht="29.25" customHeight="1">
      <c r="A2" s="522" t="s">
        <v>527</v>
      </c>
      <c r="B2" s="522"/>
      <c r="C2" s="522"/>
      <c r="D2" s="522"/>
      <c r="E2" s="522"/>
      <c r="F2" s="522"/>
      <c r="G2" s="522"/>
      <c r="H2" s="324"/>
    </row>
    <row r="3" spans="1:18">
      <c r="A3" s="503" t="s">
        <v>263</v>
      </c>
      <c r="B3" s="503"/>
      <c r="C3" s="503"/>
      <c r="D3" s="503"/>
      <c r="E3" s="503"/>
      <c r="F3" s="503"/>
      <c r="G3" s="503"/>
      <c r="H3" s="325"/>
    </row>
    <row r="4" spans="1:18">
      <c r="A4" s="503"/>
      <c r="B4" s="503"/>
      <c r="C4" s="503"/>
      <c r="D4" s="503"/>
      <c r="E4" s="503"/>
      <c r="F4" s="503"/>
      <c r="G4" s="503"/>
      <c r="H4" s="325"/>
    </row>
    <row r="5" spans="1:18">
      <c r="A5" s="521" t="str">
        <f>'ngay thang'!B12</f>
        <v>Tại ngày 31 tháng 08 năm 2024/As at 31 Aug 2024</v>
      </c>
      <c r="B5" s="521"/>
      <c r="C5" s="521"/>
      <c r="D5" s="521"/>
      <c r="E5" s="521"/>
      <c r="F5" s="521"/>
      <c r="G5" s="521"/>
      <c r="H5" s="308"/>
    </row>
    <row r="6" spans="1:18">
      <c r="A6" s="308"/>
      <c r="B6" s="308"/>
      <c r="C6" s="308"/>
      <c r="D6" s="308"/>
      <c r="E6" s="308"/>
      <c r="F6" s="1"/>
      <c r="G6" s="1"/>
      <c r="H6" s="1"/>
    </row>
    <row r="7" spans="1:18" ht="31.5" customHeight="1">
      <c r="A7" s="500" t="s">
        <v>245</v>
      </c>
      <c r="B7" s="500"/>
      <c r="C7" s="500" t="s">
        <v>630</v>
      </c>
      <c r="D7" s="500"/>
      <c r="E7" s="500"/>
      <c r="F7" s="500"/>
      <c r="G7" s="1"/>
      <c r="H7" s="1"/>
    </row>
    <row r="8" spans="1:18" ht="29.25" customHeight="1">
      <c r="A8" s="500" t="s">
        <v>243</v>
      </c>
      <c r="B8" s="500"/>
      <c r="C8" s="500" t="s">
        <v>457</v>
      </c>
      <c r="D8" s="500"/>
      <c r="E8" s="500"/>
      <c r="F8" s="500"/>
      <c r="G8" s="239"/>
      <c r="H8" s="284"/>
    </row>
    <row r="9" spans="1:18" ht="29.25" customHeight="1">
      <c r="A9" s="499" t="s">
        <v>242</v>
      </c>
      <c r="B9" s="499"/>
      <c r="C9" s="499" t="s">
        <v>244</v>
      </c>
      <c r="D9" s="499"/>
      <c r="E9" s="499"/>
      <c r="F9" s="499"/>
      <c r="G9" s="240"/>
      <c r="H9" s="284"/>
    </row>
    <row r="10" spans="1:18" ht="29.25" customHeight="1">
      <c r="A10" s="499" t="s">
        <v>246</v>
      </c>
      <c r="B10" s="499"/>
      <c r="C10" s="499" t="str">
        <f>'ngay thang'!B14</f>
        <v>Ngày 05 tháng 09 năm 2024
05 Sep 2024</v>
      </c>
      <c r="D10" s="499"/>
      <c r="E10" s="499"/>
      <c r="F10" s="499"/>
      <c r="G10" s="240"/>
      <c r="H10" s="285"/>
    </row>
    <row r="11" spans="1:18" ht="23.25" customHeight="1">
      <c r="A11" s="305"/>
      <c r="B11" s="305"/>
      <c r="C11" s="305"/>
      <c r="D11" s="305"/>
      <c r="E11" s="305"/>
      <c r="F11" s="305"/>
      <c r="G11" s="240"/>
      <c r="H11" s="285"/>
    </row>
    <row r="12" spans="1:18" s="283" customFormat="1" ht="18.75" customHeight="1">
      <c r="A12" s="286" t="s">
        <v>266</v>
      </c>
      <c r="B12" s="326"/>
      <c r="C12" s="326"/>
      <c r="D12" s="326"/>
      <c r="E12" s="326"/>
      <c r="F12" s="326"/>
      <c r="G12" s="326"/>
      <c r="H12" s="326"/>
      <c r="I12" s="24"/>
      <c r="J12" s="24"/>
      <c r="K12" s="24"/>
      <c r="L12" s="24"/>
      <c r="M12" s="24"/>
      <c r="N12" s="24"/>
      <c r="O12" s="24"/>
      <c r="P12" s="24"/>
      <c r="Q12" s="24"/>
      <c r="R12" s="24"/>
    </row>
    <row r="13" spans="1:18" s="34" customFormat="1" ht="51">
      <c r="A13" s="241" t="s">
        <v>200</v>
      </c>
      <c r="B13" s="241" t="s">
        <v>201</v>
      </c>
      <c r="C13" s="241" t="s">
        <v>199</v>
      </c>
      <c r="D13" s="241" t="s">
        <v>230</v>
      </c>
      <c r="E13" s="241" t="s">
        <v>202</v>
      </c>
      <c r="F13" s="241" t="s">
        <v>203</v>
      </c>
      <c r="G13" s="263" t="s">
        <v>204</v>
      </c>
      <c r="H13" s="287"/>
      <c r="I13" s="24"/>
      <c r="J13" s="24"/>
      <c r="K13" s="24"/>
      <c r="L13" s="24"/>
      <c r="M13" s="24"/>
      <c r="N13" s="24"/>
      <c r="O13" s="24"/>
      <c r="P13" s="24"/>
      <c r="Q13" s="24"/>
      <c r="R13" s="24"/>
    </row>
    <row r="14" spans="1:18" s="34" customFormat="1" ht="51">
      <c r="A14" s="241" t="s">
        <v>46</v>
      </c>
      <c r="B14" s="288" t="s">
        <v>540</v>
      </c>
      <c r="C14" s="241"/>
      <c r="D14" s="241"/>
      <c r="E14" s="241"/>
      <c r="F14" s="241"/>
      <c r="G14" s="263"/>
      <c r="H14" s="287"/>
      <c r="I14" s="24"/>
      <c r="J14" s="24"/>
      <c r="K14" s="24"/>
      <c r="L14" s="24"/>
      <c r="M14" s="24"/>
      <c r="N14" s="24"/>
      <c r="O14" s="24"/>
      <c r="P14" s="24"/>
      <c r="Q14" s="24"/>
      <c r="R14" s="24"/>
    </row>
    <row r="15" spans="1:18" s="319" customFormat="1" ht="51">
      <c r="A15" s="289" t="s">
        <v>56</v>
      </c>
      <c r="B15" s="289" t="s">
        <v>541</v>
      </c>
      <c r="C15" s="289">
        <v>2246</v>
      </c>
      <c r="D15" s="290"/>
      <c r="E15" s="290"/>
      <c r="F15" s="290"/>
      <c r="G15" s="294"/>
      <c r="I15" s="24"/>
      <c r="J15" s="24"/>
      <c r="K15" s="24"/>
      <c r="L15" s="24"/>
      <c r="M15" s="24"/>
      <c r="N15" s="24"/>
      <c r="O15" s="24"/>
      <c r="P15" s="24"/>
      <c r="Q15" s="24"/>
      <c r="R15" s="24"/>
    </row>
    <row r="16" spans="1:18" s="314" customFormat="1">
      <c r="A16" s="291">
        <v>1</v>
      </c>
      <c r="B16" s="291" t="s">
        <v>650</v>
      </c>
      <c r="C16" s="291">
        <v>2246.1</v>
      </c>
      <c r="D16" s="292">
        <v>19200</v>
      </c>
      <c r="E16" s="292">
        <v>181700</v>
      </c>
      <c r="F16" s="293">
        <f>E16*D16</f>
        <v>3488640000</v>
      </c>
      <c r="G16" s="334">
        <f t="shared" ref="G16:G33" si="0">F16/$F$63</f>
        <v>3.6943343689758774E-2</v>
      </c>
      <c r="H16" s="316"/>
      <c r="I16" s="24"/>
      <c r="J16" s="24"/>
      <c r="K16" s="24"/>
      <c r="L16" s="24"/>
      <c r="M16" s="24"/>
      <c r="N16" s="24"/>
      <c r="O16" s="24"/>
      <c r="P16" s="24"/>
      <c r="Q16" s="24"/>
      <c r="R16" s="24"/>
    </row>
    <row r="17" spans="1:18" s="314" customFormat="1">
      <c r="A17" s="291">
        <v>2</v>
      </c>
      <c r="B17" s="291" t="s">
        <v>651</v>
      </c>
      <c r="C17" s="291">
        <v>2246.1999999999998</v>
      </c>
      <c r="D17" s="292">
        <v>71100</v>
      </c>
      <c r="E17" s="292">
        <v>41250</v>
      </c>
      <c r="F17" s="293">
        <f t="shared" ref="F17:F20" si="1">E17*D17</f>
        <v>2932875000</v>
      </c>
      <c r="G17" s="334">
        <f t="shared" si="0"/>
        <v>3.1058008027225872E-2</v>
      </c>
      <c r="H17" s="316"/>
      <c r="I17" s="24"/>
      <c r="J17" s="24"/>
      <c r="K17" s="24"/>
      <c r="L17" s="24"/>
      <c r="M17" s="24"/>
      <c r="N17" s="24"/>
      <c r="O17" s="24"/>
      <c r="P17" s="24"/>
      <c r="Q17" s="24"/>
      <c r="R17" s="24"/>
    </row>
    <row r="18" spans="1:18" s="314" customFormat="1">
      <c r="A18" s="291">
        <v>3</v>
      </c>
      <c r="B18" s="291" t="s">
        <v>652</v>
      </c>
      <c r="C18" s="291">
        <v>2246.3000000000002</v>
      </c>
      <c r="D18" s="292">
        <v>393800</v>
      </c>
      <c r="E18" s="292">
        <v>29300</v>
      </c>
      <c r="F18" s="293">
        <f t="shared" si="1"/>
        <v>11538340000</v>
      </c>
      <c r="G18" s="334">
        <f t="shared" si="0"/>
        <v>0.12218654267258625</v>
      </c>
      <c r="H18" s="316"/>
      <c r="I18" s="24"/>
      <c r="J18" s="24"/>
      <c r="K18" s="24"/>
      <c r="L18" s="24"/>
      <c r="M18" s="24"/>
      <c r="N18" s="24"/>
      <c r="O18" s="24"/>
      <c r="P18" s="24"/>
      <c r="Q18" s="24"/>
      <c r="R18" s="24"/>
    </row>
    <row r="19" spans="1:18" s="314" customFormat="1">
      <c r="A19" s="291">
        <v>4</v>
      </c>
      <c r="B19" s="291" t="s">
        <v>653</v>
      </c>
      <c r="C19" s="291">
        <v>2246.4</v>
      </c>
      <c r="D19" s="292">
        <v>136900</v>
      </c>
      <c r="E19" s="292">
        <v>28200</v>
      </c>
      <c r="F19" s="293">
        <f t="shared" si="1"/>
        <v>3860580000</v>
      </c>
      <c r="G19" s="334">
        <f t="shared" si="0"/>
        <v>4.088204394314373E-2</v>
      </c>
      <c r="H19" s="316"/>
      <c r="I19" s="24"/>
      <c r="J19" s="24"/>
      <c r="K19" s="24"/>
      <c r="L19" s="24"/>
      <c r="M19" s="24"/>
      <c r="N19" s="24"/>
      <c r="O19" s="24"/>
      <c r="P19" s="24"/>
      <c r="Q19" s="24"/>
      <c r="R19" s="24"/>
    </row>
    <row r="20" spans="1:18" s="314" customFormat="1">
      <c r="A20" s="291">
        <v>5</v>
      </c>
      <c r="B20" s="291" t="s">
        <v>654</v>
      </c>
      <c r="C20" s="291">
        <v>2246.5</v>
      </c>
      <c r="D20" s="292">
        <v>175000</v>
      </c>
      <c r="E20" s="292">
        <v>21800</v>
      </c>
      <c r="F20" s="293">
        <f t="shared" si="1"/>
        <v>3815000000</v>
      </c>
      <c r="G20" s="334">
        <f t="shared" si="0"/>
        <v>4.0399369432337455E-2</v>
      </c>
      <c r="H20" s="316"/>
      <c r="I20" s="24"/>
      <c r="J20" s="24"/>
      <c r="K20" s="24"/>
      <c r="L20" s="24"/>
      <c r="M20" s="24"/>
      <c r="N20" s="24"/>
      <c r="O20" s="24"/>
      <c r="P20" s="24"/>
      <c r="Q20" s="24"/>
      <c r="R20" s="24"/>
    </row>
    <row r="21" spans="1:18" s="314" customFormat="1">
      <c r="A21" s="291">
        <v>6</v>
      </c>
      <c r="B21" s="291" t="s">
        <v>655</v>
      </c>
      <c r="C21" s="291">
        <v>2246.6</v>
      </c>
      <c r="D21" s="292">
        <v>205600</v>
      </c>
      <c r="E21" s="292">
        <v>18800</v>
      </c>
      <c r="F21" s="293">
        <f t="shared" ref="F21:F33" si="2">E21*D21</f>
        <v>3865280000</v>
      </c>
      <c r="G21" s="334">
        <f t="shared" si="0"/>
        <v>4.0931815119115415E-2</v>
      </c>
      <c r="H21" s="316"/>
      <c r="I21" s="24"/>
      <c r="J21" s="24"/>
      <c r="K21" s="24"/>
      <c r="L21" s="24"/>
      <c r="M21" s="24"/>
      <c r="N21" s="24"/>
      <c r="O21" s="24"/>
      <c r="P21" s="24"/>
      <c r="Q21" s="24"/>
      <c r="R21" s="24"/>
    </row>
    <row r="22" spans="1:18" s="314" customFormat="1">
      <c r="A22" s="291">
        <v>7</v>
      </c>
      <c r="B22" s="291" t="s">
        <v>656</v>
      </c>
      <c r="C22" s="291">
        <v>2246.6999999999998</v>
      </c>
      <c r="D22" s="292">
        <v>80000</v>
      </c>
      <c r="E22" s="292">
        <v>46450</v>
      </c>
      <c r="F22" s="293">
        <f t="shared" si="2"/>
        <v>3716000000</v>
      </c>
      <c r="G22" s="334">
        <f t="shared" si="0"/>
        <v>3.9350997853359361E-2</v>
      </c>
      <c r="H22" s="316"/>
      <c r="I22" s="24"/>
      <c r="J22" s="24"/>
      <c r="K22" s="24"/>
      <c r="L22" s="24"/>
      <c r="M22" s="24"/>
      <c r="N22" s="24"/>
      <c r="O22" s="24"/>
      <c r="P22" s="24"/>
      <c r="Q22" s="24"/>
      <c r="R22" s="24"/>
    </row>
    <row r="23" spans="1:18" s="314" customFormat="1">
      <c r="A23" s="291">
        <v>8</v>
      </c>
      <c r="B23" s="291" t="s">
        <v>657</v>
      </c>
      <c r="C23" s="291">
        <v>2246.8000000000002</v>
      </c>
      <c r="D23" s="292">
        <v>128600</v>
      </c>
      <c r="E23" s="292">
        <v>28250</v>
      </c>
      <c r="F23" s="293">
        <f t="shared" si="2"/>
        <v>3632950000</v>
      </c>
      <c r="G23" s="334">
        <f t="shared" si="0"/>
        <v>3.8471530584327743E-2</v>
      </c>
      <c r="H23" s="316"/>
      <c r="I23" s="24"/>
      <c r="J23" s="24"/>
      <c r="K23" s="24"/>
      <c r="L23" s="24"/>
      <c r="M23" s="24"/>
      <c r="N23" s="24"/>
      <c r="O23" s="24"/>
      <c r="P23" s="24"/>
      <c r="Q23" s="24"/>
      <c r="R23" s="24"/>
    </row>
    <row r="24" spans="1:18" s="314" customFormat="1" ht="13.5" customHeight="1">
      <c r="A24" s="291">
        <v>9</v>
      </c>
      <c r="B24" s="291" t="s">
        <v>658</v>
      </c>
      <c r="C24" s="291">
        <v>2246.9</v>
      </c>
      <c r="D24" s="292">
        <v>153200</v>
      </c>
      <c r="E24" s="292">
        <v>41000</v>
      </c>
      <c r="F24" s="293">
        <f t="shared" si="2"/>
        <v>6281200000</v>
      </c>
      <c r="G24" s="334">
        <f t="shared" si="0"/>
        <v>6.6515470321991607E-2</v>
      </c>
      <c r="H24" s="316"/>
      <c r="I24" s="24"/>
      <c r="J24" s="24"/>
      <c r="K24" s="24"/>
      <c r="L24" s="24"/>
      <c r="M24" s="24"/>
      <c r="N24" s="24"/>
      <c r="O24" s="24"/>
      <c r="P24" s="24"/>
      <c r="Q24" s="24"/>
      <c r="R24" s="24"/>
    </row>
    <row r="25" spans="1:18" s="314" customFormat="1">
      <c r="A25" s="291">
        <v>10</v>
      </c>
      <c r="B25" s="291" t="s">
        <v>659</v>
      </c>
      <c r="C25" s="302">
        <v>2246.1</v>
      </c>
      <c r="D25" s="292">
        <v>54600</v>
      </c>
      <c r="E25" s="292">
        <v>73600</v>
      </c>
      <c r="F25" s="293">
        <f t="shared" ref="F25:F32" si="3">E25*D25</f>
        <v>4018560000</v>
      </c>
      <c r="G25" s="334">
        <f t="shared" si="0"/>
        <v>4.2554990832506946E-2</v>
      </c>
      <c r="H25" s="316"/>
      <c r="I25" s="24"/>
      <c r="J25" s="24"/>
      <c r="K25" s="24"/>
      <c r="L25" s="24"/>
      <c r="M25" s="24"/>
      <c r="N25" s="24"/>
      <c r="O25" s="24"/>
      <c r="P25" s="24"/>
      <c r="Q25" s="24"/>
      <c r="R25" s="24"/>
    </row>
    <row r="26" spans="1:18" s="314" customFormat="1">
      <c r="A26" s="291">
        <v>11</v>
      </c>
      <c r="B26" s="291" t="s">
        <v>660</v>
      </c>
      <c r="C26" s="291">
        <v>2246.11</v>
      </c>
      <c r="D26" s="292">
        <v>79700</v>
      </c>
      <c r="E26" s="292">
        <v>102200</v>
      </c>
      <c r="F26" s="293">
        <f t="shared" si="3"/>
        <v>8145340000</v>
      </c>
      <c r="G26" s="334">
        <f t="shared" si="0"/>
        <v>8.6255989465791758E-2</v>
      </c>
      <c r="H26" s="316"/>
      <c r="I26" s="24"/>
      <c r="J26" s="24"/>
      <c r="K26" s="24"/>
      <c r="L26" s="24"/>
      <c r="M26" s="24"/>
      <c r="N26" s="24"/>
      <c r="O26" s="24"/>
      <c r="P26" s="24"/>
      <c r="Q26" s="24"/>
      <c r="R26" s="24"/>
    </row>
    <row r="27" spans="1:18" s="314" customFormat="1">
      <c r="A27" s="291">
        <v>12</v>
      </c>
      <c r="B27" s="291" t="s">
        <v>661</v>
      </c>
      <c r="C27" s="302">
        <v>2246.12</v>
      </c>
      <c r="D27" s="292">
        <v>332200</v>
      </c>
      <c r="E27" s="292">
        <v>28450</v>
      </c>
      <c r="F27" s="293">
        <f t="shared" si="3"/>
        <v>9451090000</v>
      </c>
      <c r="G27" s="334">
        <f t="shared" si="0"/>
        <v>0.10008337521579821</v>
      </c>
      <c r="H27" s="316"/>
      <c r="I27" s="24"/>
      <c r="J27" s="24"/>
      <c r="K27" s="24"/>
      <c r="L27" s="24"/>
      <c r="M27" s="24"/>
      <c r="N27" s="24"/>
      <c r="O27" s="24"/>
      <c r="P27" s="24"/>
      <c r="Q27" s="24"/>
      <c r="R27" s="24"/>
    </row>
    <row r="28" spans="1:18" s="314" customFormat="1">
      <c r="A28" s="291">
        <v>13</v>
      </c>
      <c r="B28" s="291" t="s">
        <v>662</v>
      </c>
      <c r="C28" s="291">
        <v>2246.13</v>
      </c>
      <c r="D28" s="292">
        <v>197100</v>
      </c>
      <c r="E28" s="292">
        <v>21550</v>
      </c>
      <c r="F28" s="293">
        <f t="shared" si="3"/>
        <v>4247505000</v>
      </c>
      <c r="G28" s="334">
        <f t="shared" si="0"/>
        <v>4.4979429530983092E-2</v>
      </c>
      <c r="H28" s="316"/>
      <c r="I28" s="24"/>
      <c r="J28" s="24"/>
      <c r="K28" s="24"/>
      <c r="L28" s="24"/>
      <c r="M28" s="24"/>
      <c r="N28" s="24"/>
      <c r="O28" s="24"/>
      <c r="P28" s="24"/>
      <c r="Q28" s="24"/>
      <c r="R28" s="24"/>
    </row>
    <row r="29" spans="1:18" s="314" customFormat="1">
      <c r="A29" s="291">
        <v>14</v>
      </c>
      <c r="B29" s="291" t="s">
        <v>663</v>
      </c>
      <c r="C29" s="302">
        <v>2246.14</v>
      </c>
      <c r="D29" s="292">
        <v>62900</v>
      </c>
      <c r="E29" s="292">
        <v>60600</v>
      </c>
      <c r="F29" s="293">
        <f t="shared" si="3"/>
        <v>3811740000</v>
      </c>
      <c r="G29" s="334">
        <f t="shared" si="0"/>
        <v>4.0364847297514536E-2</v>
      </c>
      <c r="H29" s="316"/>
      <c r="I29" s="24"/>
      <c r="J29" s="24"/>
      <c r="K29" s="24"/>
      <c r="L29" s="24"/>
      <c r="M29" s="24"/>
      <c r="N29" s="24"/>
      <c r="O29" s="24"/>
      <c r="P29" s="24"/>
      <c r="Q29" s="24"/>
      <c r="R29" s="24"/>
    </row>
    <row r="30" spans="1:18" s="314" customFormat="1">
      <c r="A30" s="291">
        <v>15</v>
      </c>
      <c r="B30" s="291" t="s">
        <v>664</v>
      </c>
      <c r="C30" s="291">
        <v>2246.15</v>
      </c>
      <c r="D30" s="292">
        <v>12812</v>
      </c>
      <c r="E30" s="292">
        <v>27200</v>
      </c>
      <c r="F30" s="293">
        <f t="shared" ref="F30:F31" si="4">E30*D30</f>
        <v>348486400</v>
      </c>
      <c r="G30" s="334">
        <f t="shared" ref="G30:G31" si="5">F30/$F$63</f>
        <v>3.6903357315190882E-3</v>
      </c>
      <c r="H30" s="316"/>
      <c r="I30" s="24"/>
      <c r="J30" s="24"/>
      <c r="K30" s="24"/>
      <c r="L30" s="24"/>
      <c r="M30" s="24"/>
      <c r="N30" s="24"/>
      <c r="O30" s="24"/>
      <c r="P30" s="24"/>
      <c r="Q30" s="24"/>
      <c r="R30" s="24"/>
    </row>
    <row r="31" spans="1:18" s="314" customFormat="1">
      <c r="A31" s="291">
        <v>16</v>
      </c>
      <c r="B31" s="291" t="s">
        <v>665</v>
      </c>
      <c r="C31" s="302">
        <v>2246.16</v>
      </c>
      <c r="D31" s="292">
        <v>106600</v>
      </c>
      <c r="E31" s="292">
        <v>34850</v>
      </c>
      <c r="F31" s="293">
        <f t="shared" si="4"/>
        <v>3715010000</v>
      </c>
      <c r="G31" s="334">
        <f t="shared" si="5"/>
        <v>3.9340514137569581E-2</v>
      </c>
      <c r="H31" s="316"/>
      <c r="I31" s="24"/>
      <c r="J31" s="24"/>
      <c r="K31" s="24"/>
      <c r="L31" s="24"/>
      <c r="M31" s="24"/>
      <c r="N31" s="24"/>
      <c r="O31" s="24"/>
      <c r="P31" s="24"/>
      <c r="Q31" s="24"/>
      <c r="R31" s="24"/>
    </row>
    <row r="32" spans="1:18" s="314" customFormat="1">
      <c r="A32" s="291">
        <v>17</v>
      </c>
      <c r="B32" s="291" t="s">
        <v>666</v>
      </c>
      <c r="C32" s="291">
        <v>2246.17</v>
      </c>
      <c r="D32" s="292">
        <v>92500</v>
      </c>
      <c r="E32" s="292">
        <v>40800</v>
      </c>
      <c r="F32" s="293">
        <f t="shared" si="3"/>
        <v>3774000000</v>
      </c>
      <c r="G32" s="334">
        <f t="shared" si="0"/>
        <v>3.9965195344073799E-2</v>
      </c>
      <c r="H32" s="316"/>
      <c r="I32" s="24"/>
      <c r="J32" s="24"/>
      <c r="K32" s="24"/>
      <c r="L32" s="24"/>
      <c r="M32" s="24"/>
      <c r="N32" s="24"/>
      <c r="O32" s="24"/>
      <c r="P32" s="24"/>
      <c r="Q32" s="24"/>
      <c r="R32" s="24"/>
    </row>
    <row r="33" spans="1:18" s="314" customFormat="1">
      <c r="A33" s="291">
        <v>18</v>
      </c>
      <c r="B33" s="291" t="s">
        <v>667</v>
      </c>
      <c r="C33" s="302">
        <v>2246.1799999999998</v>
      </c>
      <c r="D33" s="292">
        <v>78000</v>
      </c>
      <c r="E33" s="292">
        <v>47500</v>
      </c>
      <c r="F33" s="293">
        <f t="shared" si="2"/>
        <v>3705000000</v>
      </c>
      <c r="G33" s="334">
        <f t="shared" si="0"/>
        <v>3.92345121223618E-2</v>
      </c>
      <c r="H33" s="316"/>
      <c r="I33" s="24"/>
      <c r="J33" s="24"/>
      <c r="K33" s="24"/>
      <c r="L33" s="24"/>
      <c r="M33" s="24"/>
      <c r="N33" s="24"/>
      <c r="O33" s="24"/>
      <c r="P33" s="24"/>
      <c r="Q33" s="24"/>
      <c r="R33" s="24"/>
    </row>
    <row r="34" spans="1:18" s="314" customFormat="1" ht="25.5">
      <c r="A34" s="289"/>
      <c r="B34" s="289" t="s">
        <v>324</v>
      </c>
      <c r="C34" s="302" t="s">
        <v>634</v>
      </c>
      <c r="D34" s="290">
        <f>SUM(D16:D33)</f>
        <v>2379812</v>
      </c>
      <c r="E34" s="290"/>
      <c r="F34" s="290">
        <f>SUM(F16:F33)</f>
        <v>84347596400</v>
      </c>
      <c r="G34" s="294">
        <f>SUM(G16:G33)</f>
        <v>0.89320831132196521</v>
      </c>
      <c r="H34" s="316"/>
      <c r="I34" s="24"/>
      <c r="J34" s="24"/>
      <c r="K34" s="24"/>
      <c r="L34" s="24"/>
      <c r="M34" s="24"/>
      <c r="N34" s="24"/>
      <c r="O34" s="24"/>
      <c r="P34" s="24"/>
      <c r="Q34" s="24"/>
      <c r="R34" s="24"/>
    </row>
    <row r="35" spans="1:18" s="319" customFormat="1" ht="63.75">
      <c r="A35" s="289" t="s">
        <v>133</v>
      </c>
      <c r="B35" s="289" t="s">
        <v>542</v>
      </c>
      <c r="C35" s="289">
        <v>2248</v>
      </c>
      <c r="D35" s="290"/>
      <c r="E35" s="290"/>
      <c r="F35" s="290"/>
      <c r="G35" s="334"/>
      <c r="H35" s="316"/>
      <c r="I35" s="24"/>
      <c r="J35" s="24"/>
      <c r="K35" s="24"/>
      <c r="L35" s="24"/>
      <c r="M35" s="24"/>
      <c r="N35" s="24"/>
      <c r="O35" s="24"/>
      <c r="P35" s="24"/>
      <c r="Q35" s="24"/>
      <c r="R35" s="24"/>
    </row>
    <row r="36" spans="1:18" s="319" customFormat="1" ht="25.5">
      <c r="A36" s="291"/>
      <c r="B36" s="291" t="s">
        <v>325</v>
      </c>
      <c r="C36" s="291">
        <v>2249</v>
      </c>
      <c r="D36" s="293"/>
      <c r="E36" s="293"/>
      <c r="F36" s="293"/>
      <c r="G36" s="334"/>
      <c r="H36" s="316"/>
      <c r="I36" s="24"/>
      <c r="J36" s="24"/>
      <c r="K36" s="24"/>
      <c r="L36" s="24"/>
      <c r="M36" s="24"/>
      <c r="N36" s="24"/>
      <c r="O36" s="24"/>
      <c r="P36" s="24"/>
      <c r="Q36" s="24"/>
      <c r="R36" s="24"/>
    </row>
    <row r="37" spans="1:18" s="314" customFormat="1" ht="25.5">
      <c r="A37" s="289"/>
      <c r="B37" s="289" t="s">
        <v>326</v>
      </c>
      <c r="C37" s="289">
        <v>2250</v>
      </c>
      <c r="D37" s="290">
        <f>D34</f>
        <v>2379812</v>
      </c>
      <c r="E37" s="290"/>
      <c r="F37" s="290">
        <f>F34</f>
        <v>84347596400</v>
      </c>
      <c r="G37" s="294">
        <f>F37/$F$63</f>
        <v>0.89320831132196499</v>
      </c>
      <c r="I37" s="24"/>
      <c r="J37" s="24"/>
      <c r="K37" s="24"/>
      <c r="L37" s="24"/>
      <c r="M37" s="24"/>
      <c r="N37" s="24"/>
      <c r="O37" s="24"/>
      <c r="P37" s="24"/>
      <c r="Q37" s="24"/>
      <c r="R37" s="24"/>
    </row>
    <row r="38" spans="1:18" s="319" customFormat="1" ht="25.5">
      <c r="A38" s="289" t="s">
        <v>133</v>
      </c>
      <c r="B38" s="289" t="s">
        <v>327</v>
      </c>
      <c r="C38" s="289">
        <v>2251</v>
      </c>
      <c r="D38" s="290"/>
      <c r="E38" s="290"/>
      <c r="F38" s="290"/>
      <c r="G38" s="334"/>
      <c r="I38" s="24"/>
      <c r="J38" s="24"/>
      <c r="K38" s="24"/>
      <c r="L38" s="24"/>
      <c r="M38" s="24"/>
      <c r="N38" s="24"/>
      <c r="O38" s="24"/>
      <c r="P38" s="24"/>
      <c r="Q38" s="24"/>
      <c r="R38" s="24"/>
    </row>
    <row r="39" spans="1:18" s="319" customFormat="1" ht="25.5">
      <c r="A39" s="291"/>
      <c r="B39" s="289" t="s">
        <v>324</v>
      </c>
      <c r="C39" s="291">
        <v>2252</v>
      </c>
      <c r="D39" s="290"/>
      <c r="E39" s="293"/>
      <c r="F39" s="290"/>
      <c r="G39" s="334"/>
      <c r="I39" s="24"/>
      <c r="J39" s="24"/>
      <c r="K39" s="24"/>
      <c r="L39" s="24"/>
      <c r="M39" s="24"/>
      <c r="N39" s="24"/>
      <c r="O39" s="24"/>
      <c r="P39" s="24"/>
      <c r="Q39" s="24"/>
      <c r="R39" s="24"/>
    </row>
    <row r="40" spans="1:18" s="314" customFormat="1" ht="25.5">
      <c r="A40" s="289" t="s">
        <v>260</v>
      </c>
      <c r="B40" s="289" t="s">
        <v>328</v>
      </c>
      <c r="C40" s="289">
        <v>2253</v>
      </c>
      <c r="D40" s="290"/>
      <c r="E40" s="290"/>
      <c r="F40" s="290"/>
      <c r="G40" s="334"/>
      <c r="I40" s="24"/>
      <c r="J40" s="24"/>
      <c r="K40" s="24"/>
      <c r="L40" s="24"/>
      <c r="M40" s="256"/>
      <c r="N40" s="256"/>
      <c r="O40" s="256"/>
      <c r="P40" s="256"/>
      <c r="Q40" s="24"/>
      <c r="R40" s="24"/>
    </row>
    <row r="41" spans="1:18" s="319" customFormat="1" ht="25.5">
      <c r="A41" s="291" t="s">
        <v>259</v>
      </c>
      <c r="B41" s="291" t="s">
        <v>639</v>
      </c>
      <c r="C41" s="291">
        <v>2253.1</v>
      </c>
      <c r="D41" s="293"/>
      <c r="E41" s="293"/>
      <c r="F41" s="293"/>
      <c r="G41" s="334"/>
      <c r="I41" s="24"/>
      <c r="J41" s="24"/>
      <c r="K41" s="24"/>
      <c r="L41" s="24"/>
      <c r="M41" s="24"/>
      <c r="N41" s="24"/>
      <c r="O41" s="24"/>
      <c r="P41" s="24"/>
      <c r="Q41" s="24"/>
      <c r="R41" s="24"/>
    </row>
    <row r="42" spans="1:18" s="314" customFormat="1" ht="25.5">
      <c r="A42" s="289"/>
      <c r="B42" s="289" t="s">
        <v>324</v>
      </c>
      <c r="C42" s="289">
        <v>2254</v>
      </c>
      <c r="D42" s="290"/>
      <c r="E42" s="290"/>
      <c r="F42" s="290"/>
      <c r="G42" s="334"/>
      <c r="I42" s="24"/>
      <c r="J42" s="24"/>
      <c r="K42" s="24"/>
      <c r="L42" s="24"/>
      <c r="M42" s="24"/>
      <c r="N42" s="24"/>
      <c r="O42" s="24"/>
      <c r="P42" s="24"/>
      <c r="Q42" s="24"/>
      <c r="R42" s="24"/>
    </row>
    <row r="43" spans="1:18" s="314" customFormat="1" ht="25.5">
      <c r="A43" s="289"/>
      <c r="B43" s="289" t="s">
        <v>329</v>
      </c>
      <c r="C43" s="289">
        <v>2255</v>
      </c>
      <c r="D43" s="290">
        <f>D37+D41</f>
        <v>2379812</v>
      </c>
      <c r="E43" s="290"/>
      <c r="F43" s="290">
        <f>F37+F41</f>
        <v>84347596400</v>
      </c>
      <c r="G43" s="294">
        <f>G41+G37</f>
        <v>0.89320831132196499</v>
      </c>
      <c r="I43" s="24"/>
      <c r="J43" s="24"/>
      <c r="K43" s="24"/>
      <c r="L43" s="24"/>
      <c r="M43" s="24"/>
      <c r="N43" s="24"/>
      <c r="O43" s="24"/>
      <c r="P43" s="24"/>
      <c r="Q43" s="24"/>
      <c r="R43" s="24"/>
    </row>
    <row r="44" spans="1:18" s="319" customFormat="1" ht="25.5">
      <c r="A44" s="289" t="s">
        <v>261</v>
      </c>
      <c r="B44" s="289" t="s">
        <v>330</v>
      </c>
      <c r="C44" s="289">
        <v>2256</v>
      </c>
      <c r="D44" s="290"/>
      <c r="E44" s="290"/>
      <c r="F44" s="290"/>
      <c r="G44" s="334"/>
      <c r="I44" s="24"/>
      <c r="J44" s="24"/>
      <c r="K44" s="24"/>
      <c r="L44" s="24"/>
      <c r="M44" s="256"/>
      <c r="N44" s="256"/>
      <c r="O44" s="256"/>
      <c r="P44" s="256"/>
      <c r="Q44" s="24"/>
      <c r="R44" s="24"/>
    </row>
    <row r="45" spans="1:18" s="319" customFormat="1" ht="25.5">
      <c r="A45" s="291">
        <v>1</v>
      </c>
      <c r="B45" s="291" t="s">
        <v>426</v>
      </c>
      <c r="C45" s="291">
        <v>2256.1</v>
      </c>
      <c r="D45" s="293" t="s">
        <v>443</v>
      </c>
      <c r="E45" s="293" t="s">
        <v>443</v>
      </c>
      <c r="F45" s="293"/>
      <c r="G45" s="334"/>
      <c r="I45" s="24"/>
      <c r="J45" s="24"/>
      <c r="K45" s="24"/>
      <c r="L45" s="24"/>
      <c r="M45" s="24"/>
      <c r="N45" s="24"/>
      <c r="O45" s="24"/>
      <c r="P45" s="24"/>
      <c r="Q45" s="24"/>
      <c r="R45" s="24"/>
    </row>
    <row r="46" spans="1:18" s="314" customFormat="1" ht="25.5">
      <c r="A46" s="291">
        <v>2</v>
      </c>
      <c r="B46" s="291" t="s">
        <v>456</v>
      </c>
      <c r="C46" s="291">
        <v>2256.1999999999998</v>
      </c>
      <c r="D46" s="293" t="s">
        <v>443</v>
      </c>
      <c r="E46" s="293" t="s">
        <v>443</v>
      </c>
      <c r="F46" s="293"/>
      <c r="G46" s="334"/>
      <c r="I46" s="24"/>
      <c r="J46" s="24"/>
      <c r="K46" s="24"/>
      <c r="L46" s="24"/>
      <c r="M46" s="24"/>
      <c r="N46" s="24"/>
      <c r="O46" s="256"/>
      <c r="P46" s="256"/>
      <c r="Q46" s="24"/>
      <c r="R46" s="24"/>
    </row>
    <row r="47" spans="1:18" s="314" customFormat="1" ht="25.5">
      <c r="A47" s="291">
        <v>3</v>
      </c>
      <c r="B47" s="291" t="s">
        <v>427</v>
      </c>
      <c r="C47" s="291">
        <v>2256.3000000000002</v>
      </c>
      <c r="D47" s="293" t="s">
        <v>443</v>
      </c>
      <c r="E47" s="293" t="s">
        <v>443</v>
      </c>
      <c r="F47" s="293">
        <v>213200000</v>
      </c>
      <c r="G47" s="334">
        <f t="shared" ref="G47" si="6">F47/$F$63</f>
        <v>2.2577052589709949E-3</v>
      </c>
      <c r="I47" s="24"/>
      <c r="J47" s="24"/>
      <c r="K47" s="24"/>
      <c r="L47" s="24"/>
      <c r="M47" s="24"/>
      <c r="N47" s="24"/>
      <c r="O47" s="256"/>
      <c r="P47" s="256"/>
      <c r="Q47" s="24"/>
      <c r="R47" s="24"/>
    </row>
    <row r="48" spans="1:18" s="314" customFormat="1" ht="25.5">
      <c r="A48" s="291">
        <v>4</v>
      </c>
      <c r="B48" s="291" t="s">
        <v>543</v>
      </c>
      <c r="C48" s="291">
        <v>2256.4</v>
      </c>
      <c r="D48" s="293" t="s">
        <v>443</v>
      </c>
      <c r="E48" s="293" t="s">
        <v>443</v>
      </c>
      <c r="F48" s="293"/>
      <c r="G48" s="334"/>
      <c r="I48" s="24"/>
      <c r="J48" s="24"/>
      <c r="K48" s="24"/>
      <c r="L48" s="24"/>
      <c r="M48" s="24"/>
      <c r="N48" s="24"/>
      <c r="O48" s="24"/>
      <c r="P48" s="24"/>
      <c r="Q48" s="24"/>
      <c r="R48" s="24"/>
    </row>
    <row r="49" spans="1:18" s="314" customFormat="1" ht="38.25">
      <c r="A49" s="291">
        <v>5</v>
      </c>
      <c r="B49" s="291" t="s">
        <v>428</v>
      </c>
      <c r="C49" s="291">
        <v>2256.5</v>
      </c>
      <c r="D49" s="293" t="s">
        <v>443</v>
      </c>
      <c r="E49" s="293" t="s">
        <v>443</v>
      </c>
      <c r="F49" s="293"/>
      <c r="G49" s="334">
        <f>F49/$F$63</f>
        <v>0</v>
      </c>
      <c r="I49" s="24"/>
      <c r="J49" s="24"/>
      <c r="K49" s="24"/>
      <c r="L49" s="24"/>
      <c r="M49" s="24"/>
      <c r="N49" s="24"/>
      <c r="O49" s="24"/>
      <c r="P49" s="24"/>
      <c r="Q49" s="24"/>
      <c r="R49" s="24"/>
    </row>
    <row r="50" spans="1:18" s="314" customFormat="1" ht="25.5">
      <c r="A50" s="291">
        <v>6</v>
      </c>
      <c r="B50" s="291" t="s">
        <v>429</v>
      </c>
      <c r="C50" s="291">
        <v>2256.6</v>
      </c>
      <c r="D50" s="293" t="s">
        <v>443</v>
      </c>
      <c r="E50" s="293" t="s">
        <v>443</v>
      </c>
      <c r="F50" s="293"/>
      <c r="G50" s="334"/>
      <c r="I50" s="24"/>
      <c r="J50" s="24"/>
      <c r="K50" s="24"/>
      <c r="L50" s="24"/>
      <c r="M50" s="24"/>
      <c r="N50" s="24"/>
      <c r="O50" s="24"/>
      <c r="P50" s="24"/>
      <c r="Q50" s="24"/>
      <c r="R50" s="24"/>
    </row>
    <row r="51" spans="1:18" s="314" customFormat="1" ht="25.5">
      <c r="A51" s="291">
        <v>7</v>
      </c>
      <c r="B51" s="291" t="s">
        <v>431</v>
      </c>
      <c r="C51" s="291">
        <v>2256.6999999999998</v>
      </c>
      <c r="D51" s="293" t="s">
        <v>443</v>
      </c>
      <c r="E51" s="293" t="s">
        <v>443</v>
      </c>
      <c r="F51" s="293"/>
      <c r="G51" s="334"/>
      <c r="I51" s="24"/>
      <c r="J51" s="24"/>
      <c r="K51" s="24"/>
      <c r="L51" s="24"/>
      <c r="M51" s="24"/>
      <c r="N51" s="24"/>
      <c r="O51" s="24"/>
      <c r="P51" s="24"/>
      <c r="Q51" s="24"/>
      <c r="R51" s="24"/>
    </row>
    <row r="52" spans="1:18" s="314" customFormat="1" ht="25.5">
      <c r="A52" s="289"/>
      <c r="B52" s="289" t="s">
        <v>432</v>
      </c>
      <c r="C52" s="289">
        <v>2257</v>
      </c>
      <c r="D52" s="290" t="s">
        <v>443</v>
      </c>
      <c r="E52" s="290" t="s">
        <v>443</v>
      </c>
      <c r="F52" s="335">
        <f>SUM(F45:F51)</f>
        <v>213200000</v>
      </c>
      <c r="G52" s="294">
        <f t="shared" ref="G52:G62" si="7">F52/$F$63</f>
        <v>2.2577052589709949E-3</v>
      </c>
      <c r="I52" s="24"/>
      <c r="J52" s="24"/>
      <c r="K52" s="24"/>
      <c r="L52" s="24"/>
      <c r="M52" s="24"/>
      <c r="N52" s="24"/>
      <c r="O52" s="24"/>
      <c r="P52" s="24"/>
      <c r="Q52" s="24"/>
      <c r="R52" s="24"/>
    </row>
    <row r="53" spans="1:18" s="319" customFormat="1" ht="25.5">
      <c r="A53" s="289" t="s">
        <v>262</v>
      </c>
      <c r="B53" s="289" t="s">
        <v>433</v>
      </c>
      <c r="C53" s="289">
        <v>2258</v>
      </c>
      <c r="D53" s="290" t="s">
        <v>443</v>
      </c>
      <c r="E53" s="290" t="s">
        <v>443</v>
      </c>
      <c r="F53" s="335">
        <f>F54+F59+F60+F61</f>
        <v>9871370577</v>
      </c>
      <c r="G53" s="294">
        <f t="shared" si="7"/>
        <v>0.10453398341906399</v>
      </c>
      <c r="I53" s="24"/>
      <c r="J53" s="24"/>
      <c r="K53" s="24"/>
      <c r="L53" s="24"/>
      <c r="M53" s="24"/>
      <c r="N53" s="24"/>
      <c r="O53" s="256"/>
      <c r="P53" s="256"/>
      <c r="Q53" s="24"/>
      <c r="R53" s="24"/>
    </row>
    <row r="54" spans="1:18" s="319" customFormat="1" ht="25.5">
      <c r="A54" s="291">
        <v>1</v>
      </c>
      <c r="B54" s="291" t="s">
        <v>375</v>
      </c>
      <c r="C54" s="291">
        <v>2259</v>
      </c>
      <c r="D54" s="293" t="s">
        <v>443</v>
      </c>
      <c r="E54" s="293" t="s">
        <v>443</v>
      </c>
      <c r="F54" s="336">
        <f>SUM(F55:F58)</f>
        <v>9871370577</v>
      </c>
      <c r="G54" s="334">
        <f t="shared" si="7"/>
        <v>0.10453398341906399</v>
      </c>
      <c r="I54" s="24"/>
      <c r="J54" s="24"/>
      <c r="K54" s="24"/>
      <c r="L54" s="24"/>
      <c r="M54" s="24"/>
      <c r="N54" s="24"/>
      <c r="O54" s="256"/>
      <c r="P54" s="256"/>
      <c r="Q54" s="24"/>
      <c r="R54" s="24"/>
    </row>
    <row r="55" spans="1:18" s="314" customFormat="1" ht="25.5">
      <c r="A55" s="291">
        <v>1.1000000000000001</v>
      </c>
      <c r="B55" s="291" t="s">
        <v>525</v>
      </c>
      <c r="C55" s="291">
        <v>2259.1</v>
      </c>
      <c r="D55" s="293"/>
      <c r="E55" s="293"/>
      <c r="F55" s="336">
        <v>9711689371</v>
      </c>
      <c r="G55" s="334">
        <f t="shared" si="7"/>
        <v>0.10284302141838374</v>
      </c>
      <c r="I55" s="256"/>
      <c r="J55" s="256"/>
      <c r="K55" s="24"/>
      <c r="L55" s="24"/>
      <c r="M55" s="24"/>
      <c r="N55" s="24"/>
      <c r="O55" s="256"/>
      <c r="P55" s="256"/>
      <c r="Q55" s="24"/>
      <c r="R55" s="24"/>
    </row>
    <row r="56" spans="1:18" s="314" customFormat="1" ht="25.5">
      <c r="A56" s="291">
        <v>1.2</v>
      </c>
      <c r="B56" s="291" t="s">
        <v>435</v>
      </c>
      <c r="C56" s="291">
        <v>2259.1999999999998</v>
      </c>
      <c r="D56" s="293" t="s">
        <v>443</v>
      </c>
      <c r="E56" s="293" t="s">
        <v>443</v>
      </c>
      <c r="F56" s="336">
        <v>155789638</v>
      </c>
      <c r="G56" s="334">
        <f t="shared" si="7"/>
        <v>1.6497518058432811E-3</v>
      </c>
      <c r="I56" s="24"/>
      <c r="J56" s="24"/>
      <c r="K56" s="24"/>
      <c r="L56" s="24"/>
      <c r="M56" s="24"/>
      <c r="N56" s="24"/>
      <c r="O56" s="256"/>
      <c r="P56" s="256"/>
      <c r="Q56" s="24"/>
      <c r="R56" s="24"/>
    </row>
    <row r="57" spans="1:18" s="314" customFormat="1" ht="38.25">
      <c r="A57" s="291">
        <v>1.3</v>
      </c>
      <c r="B57" s="291" t="s">
        <v>459</v>
      </c>
      <c r="C57" s="291">
        <v>2259.3000000000002</v>
      </c>
      <c r="D57" s="293"/>
      <c r="E57" s="293"/>
      <c r="F57" s="336">
        <v>3891568</v>
      </c>
      <c r="G57" s="334">
        <f t="shared" si="7"/>
        <v>4.1210194836975777E-5</v>
      </c>
      <c r="I57" s="24"/>
      <c r="J57" s="24"/>
      <c r="K57" s="24"/>
      <c r="L57" s="24"/>
      <c r="M57" s="24"/>
      <c r="N57" s="24"/>
      <c r="O57" s="256"/>
      <c r="P57" s="256"/>
      <c r="Q57" s="24"/>
      <c r="R57" s="24"/>
    </row>
    <row r="58" spans="1:18" s="314" customFormat="1" ht="38.25">
      <c r="A58" s="291">
        <v>1.4</v>
      </c>
      <c r="B58" s="291" t="s">
        <v>434</v>
      </c>
      <c r="C58" s="291">
        <v>2259.4</v>
      </c>
      <c r="D58" s="293"/>
      <c r="E58" s="293"/>
      <c r="F58" s="336"/>
      <c r="G58" s="334"/>
      <c r="I58" s="24"/>
      <c r="J58" s="24"/>
      <c r="K58" s="24"/>
      <c r="L58" s="24"/>
      <c r="M58" s="24"/>
      <c r="N58" s="24"/>
      <c r="O58" s="256"/>
      <c r="P58" s="256"/>
      <c r="Q58" s="24"/>
      <c r="R58" s="24"/>
    </row>
    <row r="59" spans="1:18" s="314" customFormat="1" ht="38.25">
      <c r="A59" s="291">
        <v>2</v>
      </c>
      <c r="B59" s="291" t="s">
        <v>544</v>
      </c>
      <c r="C59" s="291"/>
      <c r="D59" s="293"/>
      <c r="E59" s="293"/>
      <c r="F59" s="336"/>
      <c r="G59" s="334"/>
      <c r="I59" s="24"/>
      <c r="J59" s="24"/>
      <c r="K59" s="24"/>
      <c r="L59" s="24"/>
      <c r="M59" s="24"/>
      <c r="N59" s="24"/>
      <c r="O59" s="256"/>
      <c r="P59" s="256"/>
      <c r="Q59" s="24"/>
      <c r="R59" s="24"/>
    </row>
    <row r="60" spans="1:18" s="314" customFormat="1" ht="25.5">
      <c r="A60" s="291">
        <v>3</v>
      </c>
      <c r="B60" s="291" t="s">
        <v>430</v>
      </c>
      <c r="C60" s="291">
        <v>2260</v>
      </c>
      <c r="D60" s="293" t="s">
        <v>443</v>
      </c>
      <c r="E60" s="293" t="s">
        <v>443</v>
      </c>
      <c r="F60" s="336"/>
      <c r="G60" s="334"/>
      <c r="I60" s="24"/>
      <c r="J60" s="24"/>
      <c r="K60" s="24"/>
      <c r="L60" s="24"/>
      <c r="M60" s="24"/>
      <c r="N60" s="24"/>
      <c r="O60" s="256"/>
      <c r="P60" s="256"/>
      <c r="Q60" s="24"/>
      <c r="R60" s="24"/>
    </row>
    <row r="61" spans="1:18" s="314" customFormat="1" ht="25.5">
      <c r="A61" s="291">
        <v>4</v>
      </c>
      <c r="B61" s="291" t="s">
        <v>436</v>
      </c>
      <c r="C61" s="291">
        <v>2261</v>
      </c>
      <c r="D61" s="293" t="s">
        <v>443</v>
      </c>
      <c r="E61" s="293" t="s">
        <v>443</v>
      </c>
      <c r="F61" s="336"/>
      <c r="G61" s="334"/>
      <c r="I61" s="24"/>
      <c r="J61" s="24"/>
      <c r="K61" s="24"/>
      <c r="L61" s="24"/>
      <c r="M61" s="24"/>
      <c r="N61" s="24"/>
      <c r="O61" s="256"/>
      <c r="P61" s="256"/>
      <c r="Q61" s="24"/>
      <c r="R61" s="24"/>
    </row>
    <row r="62" spans="1:18" s="314" customFormat="1" ht="25.5">
      <c r="A62" s="291">
        <v>5</v>
      </c>
      <c r="B62" s="291" t="s">
        <v>432</v>
      </c>
      <c r="C62" s="291">
        <v>2262</v>
      </c>
      <c r="D62" s="293"/>
      <c r="E62" s="293"/>
      <c r="F62" s="335">
        <f>F54+F59</f>
        <v>9871370577</v>
      </c>
      <c r="G62" s="294">
        <f t="shared" si="7"/>
        <v>0.10453398341906399</v>
      </c>
      <c r="I62" s="24"/>
      <c r="J62" s="24"/>
      <c r="K62" s="24"/>
      <c r="L62" s="24"/>
      <c r="M62" s="24"/>
      <c r="N62" s="24"/>
      <c r="O62" s="256"/>
      <c r="P62" s="256"/>
      <c r="Q62" s="24"/>
      <c r="R62" s="24"/>
    </row>
    <row r="63" spans="1:18" s="314" customFormat="1" ht="25.5">
      <c r="A63" s="289" t="s">
        <v>142</v>
      </c>
      <c r="B63" s="289" t="s">
        <v>437</v>
      </c>
      <c r="C63" s="289">
        <v>2263</v>
      </c>
      <c r="D63" s="290"/>
      <c r="E63" s="290"/>
      <c r="F63" s="335">
        <f>F62+F52+F43</f>
        <v>94432166977</v>
      </c>
      <c r="G63" s="294">
        <v>1</v>
      </c>
      <c r="I63" s="24"/>
      <c r="J63" s="24"/>
      <c r="K63" s="24"/>
      <c r="L63" s="24"/>
      <c r="M63" s="24"/>
      <c r="N63" s="24"/>
      <c r="O63" s="256"/>
      <c r="P63" s="256"/>
      <c r="Q63" s="24"/>
      <c r="R63" s="24"/>
    </row>
    <row r="64" spans="1:18" s="319" customFormat="1">
      <c r="A64" s="295"/>
      <c r="B64" s="295"/>
      <c r="C64" s="295"/>
      <c r="D64" s="296"/>
      <c r="E64" s="296"/>
      <c r="F64" s="297"/>
      <c r="G64" s="298"/>
      <c r="I64" s="24"/>
      <c r="J64" s="24"/>
      <c r="K64" s="24"/>
      <c r="L64" s="24"/>
      <c r="M64" s="24"/>
      <c r="N64" s="24"/>
      <c r="O64" s="256"/>
      <c r="P64" s="256"/>
      <c r="Q64" s="24"/>
      <c r="R64" s="24"/>
    </row>
    <row r="65" spans="1:18" s="319" customFormat="1">
      <c r="A65" s="299"/>
      <c r="B65" s="300"/>
      <c r="C65" s="300"/>
      <c r="D65" s="300"/>
      <c r="E65" s="300"/>
      <c r="F65" s="300"/>
      <c r="G65" s="300"/>
      <c r="I65" s="24"/>
      <c r="J65" s="24"/>
      <c r="K65" s="24"/>
      <c r="L65" s="24"/>
      <c r="M65" s="24"/>
      <c r="N65" s="24"/>
      <c r="O65" s="24"/>
      <c r="P65" s="24"/>
      <c r="Q65" s="24"/>
      <c r="R65" s="24"/>
    </row>
    <row r="66" spans="1:18" s="34" customFormat="1">
      <c r="A66" s="301"/>
      <c r="B66" s="300"/>
      <c r="C66" s="300"/>
      <c r="D66" s="300"/>
      <c r="E66" s="300"/>
      <c r="F66" s="300"/>
      <c r="G66" s="300"/>
      <c r="H66" s="300"/>
      <c r="I66" s="24"/>
      <c r="J66" s="24"/>
      <c r="K66" s="24"/>
      <c r="L66" s="24"/>
      <c r="M66" s="24"/>
      <c r="N66" s="24"/>
      <c r="O66" s="24"/>
      <c r="P66" s="24"/>
      <c r="Q66" s="24"/>
      <c r="R66" s="24"/>
    </row>
    <row r="67" spans="1:18" s="34" customFormat="1">
      <c r="A67" s="25" t="str">
        <f>BCKetQuaHoatDong_06028!A55</f>
        <v>Đại diện được ủy quyền của Ngân hàng giám sát</v>
      </c>
      <c r="B67" s="251"/>
      <c r="C67" s="26"/>
      <c r="D67" s="300"/>
      <c r="E67" s="27" t="str">
        <f>BCKetQuaHoatDong_06028!D55</f>
        <v>Đại diện được ủy quyền của Công ty quản lý Quỹ</v>
      </c>
      <c r="F67" s="27"/>
      <c r="G67" s="251"/>
      <c r="H67" s="300"/>
      <c r="I67" s="24"/>
      <c r="J67" s="24"/>
      <c r="K67" s="24"/>
      <c r="L67" s="24"/>
      <c r="M67" s="24"/>
      <c r="N67" s="24"/>
      <c r="O67" s="24"/>
      <c r="P67" s="24"/>
      <c r="Q67" s="24"/>
      <c r="R67" s="24"/>
    </row>
    <row r="68" spans="1:18" s="34" customFormat="1">
      <c r="A68" s="257" t="s">
        <v>176</v>
      </c>
      <c r="B68" s="251"/>
      <c r="C68" s="26"/>
      <c r="D68" s="300"/>
      <c r="E68" s="258" t="s">
        <v>177</v>
      </c>
      <c r="F68" s="258"/>
      <c r="G68" s="251"/>
      <c r="H68" s="251"/>
      <c r="I68" s="24"/>
      <c r="J68" s="24"/>
      <c r="K68" s="24"/>
      <c r="L68" s="24"/>
      <c r="M68" s="24"/>
      <c r="N68" s="24"/>
      <c r="O68" s="24"/>
      <c r="P68" s="24"/>
      <c r="Q68" s="24"/>
      <c r="R68" s="24"/>
    </row>
    <row r="69" spans="1:18" s="34" customFormat="1">
      <c r="A69" s="251"/>
      <c r="B69" s="251"/>
      <c r="C69" s="26"/>
      <c r="D69" s="300"/>
      <c r="E69" s="26"/>
      <c r="F69" s="26"/>
      <c r="G69" s="251"/>
      <c r="H69" s="251"/>
      <c r="I69" s="24"/>
      <c r="J69" s="24"/>
      <c r="K69" s="24"/>
      <c r="L69" s="24"/>
      <c r="M69" s="24"/>
      <c r="N69" s="24"/>
      <c r="O69" s="24"/>
      <c r="P69" s="24"/>
      <c r="Q69" s="24"/>
      <c r="R69" s="24"/>
    </row>
    <row r="70" spans="1:18" s="34" customFormat="1">
      <c r="A70" s="251"/>
      <c r="B70" s="251"/>
      <c r="C70" s="26"/>
      <c r="D70" s="300"/>
      <c r="E70" s="26"/>
      <c r="F70" s="26"/>
      <c r="G70" s="251"/>
      <c r="H70" s="251"/>
      <c r="I70" s="24"/>
      <c r="J70" s="24"/>
      <c r="K70" s="24"/>
      <c r="L70" s="24"/>
      <c r="M70" s="24"/>
      <c r="N70" s="24"/>
      <c r="O70" s="24"/>
      <c r="P70" s="24"/>
      <c r="Q70" s="24"/>
      <c r="R70" s="24"/>
    </row>
    <row r="71" spans="1:18" s="34" customFormat="1">
      <c r="A71" s="251"/>
      <c r="B71" s="251"/>
      <c r="C71" s="26"/>
      <c r="D71" s="300"/>
      <c r="E71" s="26"/>
      <c r="F71" s="26"/>
      <c r="G71" s="251"/>
      <c r="H71" s="251"/>
      <c r="I71" s="24"/>
      <c r="J71" s="24"/>
      <c r="K71" s="24"/>
      <c r="L71" s="24"/>
      <c r="M71" s="24"/>
      <c r="N71" s="24"/>
      <c r="O71" s="24"/>
      <c r="P71" s="24"/>
      <c r="Q71" s="24"/>
      <c r="R71" s="24"/>
    </row>
    <row r="72" spans="1:18" s="34" customFormat="1">
      <c r="A72" s="251"/>
      <c r="B72" s="251"/>
      <c r="C72" s="26"/>
      <c r="D72" s="300"/>
      <c r="E72" s="26"/>
      <c r="F72" s="26"/>
      <c r="G72" s="251"/>
      <c r="H72" s="251"/>
      <c r="I72" s="24"/>
      <c r="J72" s="24"/>
      <c r="K72" s="24"/>
      <c r="L72" s="24"/>
      <c r="M72" s="24"/>
      <c r="N72" s="24"/>
      <c r="O72" s="24"/>
      <c r="P72" s="24"/>
      <c r="Q72" s="24"/>
      <c r="R72" s="24"/>
    </row>
    <row r="73" spans="1:18" s="34" customFormat="1">
      <c r="A73" s="251"/>
      <c r="B73" s="251"/>
      <c r="C73" s="26"/>
      <c r="D73" s="300"/>
      <c r="E73" s="26"/>
      <c r="F73" s="26"/>
      <c r="G73" s="251"/>
      <c r="H73" s="251"/>
      <c r="I73" s="24"/>
      <c r="J73" s="24"/>
      <c r="K73" s="24"/>
      <c r="L73" s="24"/>
      <c r="M73" s="24"/>
      <c r="N73" s="24"/>
      <c r="O73" s="24"/>
      <c r="P73" s="24"/>
      <c r="Q73" s="24"/>
      <c r="R73" s="24"/>
    </row>
    <row r="74" spans="1:18" s="34" customFormat="1">
      <c r="A74" s="251"/>
      <c r="B74" s="251"/>
      <c r="C74" s="26"/>
      <c r="D74" s="300"/>
      <c r="E74" s="26"/>
      <c r="F74" s="26"/>
      <c r="G74" s="251"/>
      <c r="H74" s="251"/>
      <c r="I74" s="24"/>
      <c r="J74" s="24"/>
      <c r="K74" s="24"/>
      <c r="L74" s="24"/>
      <c r="M74" s="24"/>
      <c r="N74" s="24"/>
      <c r="O74" s="24"/>
      <c r="P74" s="24"/>
      <c r="Q74" s="24"/>
      <c r="R74" s="24"/>
    </row>
    <row r="75" spans="1:18" s="34" customFormat="1">
      <c r="A75" s="251"/>
      <c r="B75" s="251"/>
      <c r="C75" s="26"/>
      <c r="D75" s="300"/>
      <c r="E75" s="26"/>
      <c r="F75" s="26"/>
      <c r="G75" s="251"/>
      <c r="H75" s="251"/>
      <c r="I75" s="24"/>
      <c r="J75" s="24"/>
      <c r="K75" s="24"/>
      <c r="L75" s="24"/>
      <c r="M75" s="24"/>
      <c r="N75" s="24"/>
      <c r="O75" s="24"/>
      <c r="P75" s="24"/>
      <c r="Q75" s="24"/>
      <c r="R75" s="24"/>
    </row>
    <row r="76" spans="1:18" s="34" customFormat="1">
      <c r="A76" s="28"/>
      <c r="B76" s="28"/>
      <c r="C76" s="29"/>
      <c r="D76" s="300"/>
      <c r="E76" s="29"/>
      <c r="F76" s="29"/>
      <c r="G76" s="28"/>
      <c r="H76" s="251"/>
      <c r="I76" s="24"/>
      <c r="J76" s="24"/>
      <c r="K76" s="24"/>
      <c r="L76" s="24"/>
      <c r="M76" s="24"/>
      <c r="N76" s="24"/>
      <c r="O76" s="24"/>
      <c r="P76" s="24"/>
      <c r="Q76" s="24"/>
      <c r="R76" s="24"/>
    </row>
    <row r="77" spans="1:18" s="34" customFormat="1">
      <c r="A77" s="25" t="s">
        <v>237</v>
      </c>
      <c r="B77" s="251"/>
      <c r="C77" s="26"/>
      <c r="D77" s="300"/>
      <c r="E77" s="27" t="s">
        <v>458</v>
      </c>
      <c r="F77" s="27"/>
      <c r="G77" s="251"/>
      <c r="H77" s="251"/>
      <c r="I77" s="24"/>
      <c r="J77" s="24"/>
      <c r="K77" s="24"/>
      <c r="L77" s="24"/>
      <c r="M77" s="24"/>
      <c r="N77" s="24"/>
      <c r="O77" s="24"/>
      <c r="P77" s="24"/>
      <c r="Q77" s="24"/>
      <c r="R77" s="24"/>
    </row>
    <row r="78" spans="1:18" s="34" customFormat="1">
      <c r="A78" s="25" t="s">
        <v>617</v>
      </c>
      <c r="B78" s="251"/>
      <c r="C78" s="26"/>
      <c r="D78" s="300"/>
      <c r="E78" s="27"/>
      <c r="F78" s="27"/>
      <c r="G78" s="251"/>
      <c r="H78" s="251"/>
      <c r="I78" s="24"/>
      <c r="J78" s="24"/>
      <c r="K78" s="24"/>
      <c r="L78" s="24"/>
      <c r="M78" s="24"/>
      <c r="N78" s="24"/>
      <c r="O78" s="24"/>
      <c r="P78" s="24"/>
      <c r="Q78" s="24"/>
      <c r="R78" s="24"/>
    </row>
    <row r="79" spans="1:18" s="34" customFormat="1">
      <c r="A79" s="1" t="s">
        <v>238</v>
      </c>
      <c r="B79" s="251"/>
      <c r="C79" s="26"/>
      <c r="D79" s="300"/>
      <c r="E79" s="26"/>
      <c r="F79" s="26"/>
      <c r="G79" s="251"/>
      <c r="H79" s="251"/>
      <c r="I79" s="24"/>
      <c r="J79" s="24"/>
      <c r="K79" s="24"/>
      <c r="L79" s="24"/>
      <c r="M79" s="24"/>
      <c r="N79" s="24"/>
      <c r="O79" s="24"/>
      <c r="P79" s="24"/>
      <c r="Q79" s="24"/>
      <c r="R79" s="24"/>
    </row>
    <row r="80" spans="1:18" s="34" customFormat="1">
      <c r="A80" s="301"/>
      <c r="B80" s="300"/>
      <c r="C80" s="300"/>
      <c r="D80" s="300"/>
      <c r="E80" s="300"/>
      <c r="F80" s="300"/>
      <c r="G80" s="300"/>
      <c r="H80" s="251"/>
      <c r="I80" s="24"/>
      <c r="J80" s="24"/>
      <c r="K80" s="24"/>
      <c r="L80" s="24"/>
      <c r="M80" s="24"/>
      <c r="N80" s="24"/>
      <c r="O80" s="24"/>
      <c r="P80" s="24"/>
      <c r="Q80" s="24"/>
      <c r="R80" s="24"/>
    </row>
    <row r="81" spans="1:18" s="34" customFormat="1">
      <c r="A81" s="327"/>
      <c r="B81" s="328"/>
      <c r="C81" s="328"/>
      <c r="D81" s="300"/>
      <c r="E81" s="328"/>
      <c r="F81" s="328"/>
      <c r="G81" s="328"/>
      <c r="H81" s="300"/>
      <c r="I81" s="24"/>
      <c r="J81" s="24"/>
      <c r="K81" s="24"/>
      <c r="L81" s="24"/>
      <c r="M81" s="24"/>
      <c r="N81" s="24"/>
      <c r="O81" s="24"/>
      <c r="P81" s="24"/>
      <c r="Q81" s="24"/>
      <c r="R81" s="24"/>
    </row>
    <row r="82" spans="1:18">
      <c r="A82" s="327"/>
      <c r="B82" s="328"/>
      <c r="C82" s="328"/>
      <c r="D82" s="328"/>
      <c r="E82" s="328"/>
      <c r="F82" s="328"/>
      <c r="G82" s="328"/>
      <c r="H82" s="328"/>
    </row>
    <row r="83" spans="1:18">
      <c r="A83" s="327"/>
      <c r="B83" s="328"/>
      <c r="C83" s="328"/>
      <c r="D83" s="328"/>
      <c r="E83" s="328"/>
      <c r="F83" s="328"/>
      <c r="G83" s="328"/>
      <c r="H83" s="328"/>
    </row>
    <row r="84" spans="1:18">
      <c r="A84" s="327"/>
      <c r="B84" s="328"/>
      <c r="C84" s="328"/>
      <c r="D84" s="328"/>
      <c r="E84" s="328"/>
      <c r="F84" s="328"/>
      <c r="G84" s="328"/>
      <c r="H84" s="328"/>
    </row>
    <row r="85" spans="1:18">
      <c r="A85" s="327"/>
      <c r="B85" s="328"/>
      <c r="C85" s="328"/>
      <c r="D85" s="328"/>
      <c r="E85" s="328"/>
      <c r="F85" s="328"/>
      <c r="G85" s="328"/>
      <c r="H85" s="328"/>
    </row>
    <row r="86" spans="1:18">
      <c r="A86" s="327"/>
      <c r="B86" s="328"/>
      <c r="C86" s="328"/>
      <c r="D86" s="328"/>
      <c r="E86" s="328"/>
      <c r="F86" s="328"/>
      <c r="G86" s="328"/>
      <c r="H86" s="328"/>
    </row>
    <row r="87" spans="1:18">
      <c r="A87" s="327"/>
      <c r="B87" s="328"/>
      <c r="C87" s="328"/>
      <c r="D87" s="328"/>
      <c r="E87" s="328"/>
      <c r="F87" s="328"/>
      <c r="G87" s="328"/>
      <c r="H87" s="328"/>
    </row>
    <row r="88" spans="1:18">
      <c r="A88" s="327"/>
      <c r="B88" s="328"/>
      <c r="C88" s="328"/>
      <c r="D88" s="328"/>
      <c r="E88" s="328"/>
      <c r="F88" s="328"/>
      <c r="G88" s="328"/>
      <c r="H88" s="328"/>
    </row>
    <row r="89" spans="1:18">
      <c r="A89" s="327"/>
      <c r="B89" s="328"/>
      <c r="C89" s="328"/>
      <c r="D89" s="328"/>
      <c r="E89" s="328"/>
      <c r="F89" s="328"/>
      <c r="G89" s="328"/>
      <c r="H89" s="328"/>
    </row>
    <row r="90" spans="1:18">
      <c r="A90" s="327"/>
      <c r="B90" s="328"/>
      <c r="C90" s="328"/>
      <c r="D90" s="328"/>
      <c r="E90" s="328"/>
      <c r="F90" s="328"/>
      <c r="G90" s="328"/>
      <c r="H90" s="328"/>
    </row>
    <row r="91" spans="1:18">
      <c r="A91" s="327"/>
      <c r="B91" s="328"/>
      <c r="C91" s="328"/>
      <c r="D91" s="328"/>
      <c r="E91" s="328"/>
      <c r="F91" s="328"/>
      <c r="G91" s="328"/>
      <c r="H91" s="328"/>
    </row>
    <row r="92" spans="1:18">
      <c r="A92" s="327"/>
      <c r="B92" s="328"/>
      <c r="C92" s="328"/>
      <c r="D92" s="328"/>
      <c r="E92" s="328"/>
      <c r="F92" s="328"/>
      <c r="G92" s="328"/>
      <c r="H92" s="328"/>
    </row>
    <row r="93" spans="1:18">
      <c r="A93" s="327"/>
      <c r="B93" s="328"/>
      <c r="C93" s="328"/>
      <c r="D93" s="328"/>
      <c r="E93" s="328"/>
      <c r="F93" s="328"/>
      <c r="G93" s="328"/>
      <c r="H93" s="328"/>
    </row>
    <row r="94" spans="1:18">
      <c r="A94" s="327"/>
      <c r="B94" s="328"/>
      <c r="C94" s="328"/>
      <c r="D94" s="328"/>
      <c r="E94" s="328"/>
      <c r="F94" s="328"/>
      <c r="G94" s="328"/>
      <c r="H94" s="328"/>
    </row>
    <row r="95" spans="1:18">
      <c r="A95" s="327"/>
      <c r="B95" s="328"/>
      <c r="C95" s="328"/>
      <c r="D95" s="328"/>
      <c r="E95" s="328"/>
      <c r="F95" s="328"/>
      <c r="G95" s="328"/>
      <c r="H95" s="328"/>
    </row>
    <row r="96" spans="1:18">
      <c r="A96" s="327"/>
      <c r="B96" s="328"/>
      <c r="C96" s="328"/>
      <c r="D96" s="328"/>
      <c r="E96" s="328"/>
      <c r="F96" s="328"/>
      <c r="G96" s="328"/>
      <c r="H96" s="328"/>
    </row>
    <row r="97" spans="1:8">
      <c r="A97" s="327"/>
      <c r="B97" s="328"/>
      <c r="C97" s="328"/>
      <c r="D97" s="328"/>
      <c r="E97" s="328"/>
      <c r="F97" s="328"/>
      <c r="G97" s="328"/>
      <c r="H97" s="328"/>
    </row>
    <row r="98" spans="1:8">
      <c r="A98" s="327"/>
      <c r="B98" s="328"/>
      <c r="C98" s="328"/>
      <c r="D98" s="328"/>
      <c r="E98" s="328"/>
      <c r="F98" s="328"/>
      <c r="G98" s="328"/>
      <c r="H98" s="328"/>
    </row>
    <row r="99" spans="1:8">
      <c r="A99" s="327"/>
      <c r="B99" s="328"/>
      <c r="C99" s="328"/>
      <c r="D99" s="328"/>
      <c r="E99" s="328"/>
      <c r="F99" s="328"/>
      <c r="G99" s="328"/>
      <c r="H99" s="328"/>
    </row>
    <row r="100" spans="1:8">
      <c r="A100" s="327"/>
      <c r="B100" s="328"/>
      <c r="C100" s="328"/>
      <c r="D100" s="328"/>
      <c r="E100" s="328"/>
      <c r="F100" s="328"/>
      <c r="G100" s="328"/>
      <c r="H100" s="328"/>
    </row>
    <row r="101" spans="1:8">
      <c r="A101" s="327"/>
      <c r="B101" s="328"/>
      <c r="C101" s="328"/>
      <c r="D101" s="328"/>
      <c r="E101" s="328"/>
      <c r="F101" s="328"/>
      <c r="G101" s="328"/>
      <c r="H101" s="328"/>
    </row>
    <row r="102" spans="1:8">
      <c r="A102" s="327"/>
      <c r="B102" s="328"/>
      <c r="C102" s="328"/>
      <c r="D102" s="328"/>
      <c r="E102" s="328"/>
      <c r="F102" s="328"/>
      <c r="G102" s="328"/>
      <c r="H102" s="328"/>
    </row>
    <row r="103" spans="1:8">
      <c r="A103" s="327"/>
      <c r="B103" s="328"/>
      <c r="C103" s="328"/>
      <c r="D103" s="328"/>
      <c r="E103" s="328"/>
      <c r="F103" s="328"/>
      <c r="G103" s="328"/>
      <c r="H103" s="328"/>
    </row>
    <row r="104" spans="1:8">
      <c r="A104" s="327"/>
      <c r="B104" s="328"/>
      <c r="C104" s="328"/>
      <c r="D104" s="328"/>
      <c r="E104" s="328"/>
      <c r="F104" s="328"/>
      <c r="G104" s="328"/>
      <c r="H104" s="328"/>
    </row>
    <row r="105" spans="1:8">
      <c r="A105" s="327"/>
      <c r="B105" s="328"/>
      <c r="C105" s="328"/>
      <c r="D105" s="328"/>
      <c r="E105" s="328"/>
      <c r="F105" s="328"/>
      <c r="G105" s="328"/>
      <c r="H105" s="328"/>
    </row>
    <row r="106" spans="1:8">
      <c r="A106" s="327"/>
      <c r="B106" s="328"/>
      <c r="C106" s="328"/>
      <c r="D106" s="328"/>
      <c r="E106" s="328"/>
      <c r="F106" s="328"/>
      <c r="G106" s="328"/>
      <c r="H106" s="328"/>
    </row>
    <row r="107" spans="1:8">
      <c r="A107" s="327"/>
      <c r="B107" s="328"/>
      <c r="C107" s="328"/>
      <c r="D107" s="328"/>
      <c r="E107" s="328"/>
      <c r="F107" s="328"/>
      <c r="G107" s="328"/>
      <c r="H107" s="328"/>
    </row>
    <row r="108" spans="1:8">
      <c r="A108" s="327"/>
      <c r="B108" s="328"/>
      <c r="C108" s="328"/>
      <c r="D108" s="328"/>
      <c r="E108" s="328"/>
      <c r="F108" s="328"/>
      <c r="G108" s="328"/>
      <c r="H108" s="328"/>
    </row>
    <row r="109" spans="1:8">
      <c r="A109" s="327"/>
      <c r="B109" s="328"/>
      <c r="C109" s="328"/>
      <c r="D109" s="328"/>
      <c r="E109" s="328"/>
      <c r="F109" s="328"/>
      <c r="G109" s="328"/>
      <c r="H109" s="328"/>
    </row>
    <row r="110" spans="1:8">
      <c r="A110" s="327"/>
      <c r="B110" s="328"/>
      <c r="C110" s="328"/>
      <c r="D110" s="328"/>
      <c r="E110" s="328"/>
      <c r="F110" s="328"/>
      <c r="G110" s="328"/>
      <c r="H110" s="328"/>
    </row>
    <row r="111" spans="1:8">
      <c r="A111" s="327"/>
      <c r="B111" s="328"/>
      <c r="C111" s="328"/>
      <c r="D111" s="328"/>
      <c r="E111" s="328"/>
      <c r="F111" s="328"/>
      <c r="G111" s="328"/>
      <c r="H111" s="328"/>
    </row>
    <row r="112" spans="1:8">
      <c r="A112" s="327"/>
      <c r="B112" s="328"/>
      <c r="C112" s="328"/>
      <c r="D112" s="328"/>
      <c r="E112" s="328"/>
      <c r="F112" s="328"/>
      <c r="G112" s="328"/>
      <c r="H112" s="328"/>
    </row>
    <row r="113" spans="1:8">
      <c r="A113" s="327"/>
      <c r="B113" s="328"/>
      <c r="C113" s="328"/>
      <c r="D113" s="328"/>
      <c r="E113" s="328"/>
      <c r="F113" s="328"/>
      <c r="G113" s="328"/>
      <c r="H113" s="328"/>
    </row>
    <row r="114" spans="1:8">
      <c r="A114" s="327"/>
      <c r="B114" s="328"/>
      <c r="C114" s="328"/>
      <c r="D114" s="328"/>
      <c r="E114" s="328"/>
      <c r="F114" s="328"/>
      <c r="G114" s="328"/>
      <c r="H114" s="328"/>
    </row>
    <row r="115" spans="1:8">
      <c r="A115" s="327"/>
      <c r="B115" s="328"/>
      <c r="C115" s="328"/>
      <c r="D115" s="328"/>
      <c r="E115" s="328"/>
      <c r="F115" s="328"/>
      <c r="G115" s="328"/>
      <c r="H115" s="328"/>
    </row>
    <row r="116" spans="1:8">
      <c r="A116" s="327"/>
      <c r="B116" s="328"/>
      <c r="C116" s="328"/>
      <c r="D116" s="328"/>
      <c r="E116" s="328"/>
      <c r="F116" s="328"/>
      <c r="G116" s="328"/>
      <c r="H116" s="328"/>
    </row>
    <row r="117" spans="1:8">
      <c r="A117" s="327"/>
      <c r="B117" s="328"/>
      <c r="C117" s="328"/>
      <c r="D117" s="328"/>
      <c r="E117" s="328"/>
      <c r="F117" s="328"/>
      <c r="G117" s="328"/>
      <c r="H117" s="328"/>
    </row>
    <row r="118" spans="1:8">
      <c r="A118" s="327"/>
      <c r="B118" s="328"/>
      <c r="C118" s="328"/>
      <c r="D118" s="328"/>
      <c r="E118" s="328"/>
      <c r="F118" s="328"/>
      <c r="G118" s="328"/>
      <c r="H118" s="328"/>
    </row>
    <row r="119" spans="1:8">
      <c r="A119" s="327"/>
      <c r="B119" s="328"/>
      <c r="C119" s="328"/>
      <c r="D119" s="328"/>
      <c r="E119" s="328"/>
      <c r="F119" s="328"/>
      <c r="G119" s="328"/>
      <c r="H119" s="328"/>
    </row>
    <row r="120" spans="1:8">
      <c r="A120" s="327"/>
      <c r="B120" s="328"/>
      <c r="C120" s="328"/>
      <c r="D120" s="328"/>
      <c r="E120" s="328"/>
      <c r="F120" s="328"/>
      <c r="G120" s="328"/>
      <c r="H120" s="328"/>
    </row>
    <row r="121" spans="1:8">
      <c r="A121" s="327"/>
      <c r="B121" s="328"/>
      <c r="C121" s="328"/>
      <c r="D121" s="328"/>
      <c r="E121" s="328"/>
      <c r="F121" s="328"/>
      <c r="G121" s="328"/>
      <c r="H121" s="328"/>
    </row>
    <row r="122" spans="1:8">
      <c r="A122" s="327"/>
      <c r="B122" s="328"/>
      <c r="C122" s="328"/>
      <c r="D122" s="328"/>
      <c r="E122" s="328"/>
      <c r="F122" s="328"/>
      <c r="G122" s="328"/>
      <c r="H122" s="328"/>
    </row>
    <row r="123" spans="1:8">
      <c r="A123" s="327"/>
      <c r="B123" s="328"/>
      <c r="C123" s="328"/>
      <c r="D123" s="328"/>
      <c r="E123" s="328"/>
      <c r="F123" s="328"/>
      <c r="G123" s="328"/>
      <c r="H123" s="328"/>
    </row>
    <row r="124" spans="1:8">
      <c r="A124" s="327"/>
      <c r="B124" s="328"/>
      <c r="C124" s="328"/>
      <c r="D124" s="328"/>
      <c r="E124" s="328"/>
      <c r="F124" s="328"/>
      <c r="G124" s="328"/>
      <c r="H124" s="328"/>
    </row>
    <row r="125" spans="1:8">
      <c r="A125" s="327"/>
      <c r="B125" s="328"/>
      <c r="C125" s="328"/>
      <c r="D125" s="328"/>
      <c r="E125" s="328"/>
      <c r="F125" s="328"/>
      <c r="G125" s="328"/>
      <c r="H125" s="328"/>
    </row>
    <row r="126" spans="1:8">
      <c r="A126" s="327"/>
      <c r="B126" s="328"/>
      <c r="C126" s="328"/>
      <c r="D126" s="328"/>
      <c r="E126" s="328"/>
      <c r="F126" s="328"/>
      <c r="G126" s="328"/>
      <c r="H126" s="328"/>
    </row>
    <row r="127" spans="1:8">
      <c r="A127" s="327"/>
      <c r="B127" s="328"/>
      <c r="C127" s="328"/>
      <c r="D127" s="328"/>
      <c r="E127" s="328"/>
      <c r="F127" s="328"/>
      <c r="G127" s="328"/>
      <c r="H127" s="328"/>
    </row>
    <row r="128" spans="1:8">
      <c r="A128" s="327"/>
      <c r="B128" s="328"/>
      <c r="C128" s="328"/>
      <c r="D128" s="328"/>
      <c r="E128" s="328"/>
      <c r="F128" s="328"/>
      <c r="G128" s="328"/>
      <c r="H128" s="328"/>
    </row>
    <row r="129" spans="1:8">
      <c r="A129" s="327"/>
      <c r="B129" s="328"/>
      <c r="C129" s="328"/>
      <c r="D129" s="328"/>
      <c r="E129" s="328"/>
      <c r="F129" s="328"/>
      <c r="G129" s="328"/>
      <c r="H129" s="328"/>
    </row>
    <row r="130" spans="1:8">
      <c r="A130" s="327"/>
      <c r="B130" s="328"/>
      <c r="C130" s="328"/>
      <c r="D130" s="328"/>
      <c r="E130" s="328"/>
      <c r="F130" s="328"/>
      <c r="G130" s="328"/>
      <c r="H130" s="328"/>
    </row>
    <row r="131" spans="1:8">
      <c r="A131" s="327"/>
      <c r="B131" s="328"/>
      <c r="C131" s="328"/>
      <c r="D131" s="328"/>
      <c r="E131" s="328"/>
      <c r="F131" s="328"/>
      <c r="G131" s="328"/>
      <c r="H131" s="328"/>
    </row>
    <row r="132" spans="1:8">
      <c r="A132" s="327"/>
      <c r="B132" s="328"/>
      <c r="C132" s="328"/>
      <c r="D132" s="328"/>
      <c r="E132" s="328"/>
      <c r="F132" s="328"/>
      <c r="G132" s="328"/>
      <c r="H132" s="328"/>
    </row>
    <row r="133" spans="1:8">
      <c r="A133" s="327"/>
      <c r="B133" s="328"/>
      <c r="C133" s="328"/>
      <c r="D133" s="328"/>
      <c r="E133" s="328"/>
      <c r="F133" s="328"/>
      <c r="G133" s="328"/>
      <c r="H133" s="328"/>
    </row>
    <row r="134" spans="1:8">
      <c r="A134" s="327"/>
      <c r="B134" s="328"/>
      <c r="C134" s="328"/>
      <c r="D134" s="328"/>
      <c r="E134" s="328"/>
      <c r="F134" s="328"/>
      <c r="G134" s="328"/>
      <c r="H134" s="328"/>
    </row>
    <row r="135" spans="1:8">
      <c r="A135" s="327"/>
      <c r="B135" s="328"/>
      <c r="C135" s="328"/>
      <c r="D135" s="328"/>
      <c r="E135" s="328"/>
      <c r="F135" s="328"/>
      <c r="G135" s="328"/>
      <c r="H135" s="328"/>
    </row>
    <row r="136" spans="1:8">
      <c r="A136" s="327"/>
      <c r="B136" s="328"/>
      <c r="C136" s="328"/>
      <c r="D136" s="328"/>
      <c r="E136" s="328"/>
      <c r="F136" s="328"/>
      <c r="G136" s="328"/>
      <c r="H136" s="328"/>
    </row>
    <row r="137" spans="1:8">
      <c r="A137" s="327"/>
      <c r="B137" s="328"/>
      <c r="C137" s="328"/>
      <c r="D137" s="328"/>
      <c r="E137" s="328"/>
      <c r="F137" s="328"/>
      <c r="G137" s="328"/>
      <c r="H137" s="328"/>
    </row>
    <row r="138" spans="1:8">
      <c r="A138" s="327"/>
      <c r="B138" s="328"/>
      <c r="C138" s="328"/>
      <c r="D138" s="328"/>
      <c r="E138" s="328"/>
      <c r="F138" s="328"/>
      <c r="G138" s="328"/>
      <c r="H138" s="328"/>
    </row>
    <row r="139" spans="1:8">
      <c r="A139" s="327"/>
      <c r="B139" s="328"/>
      <c r="C139" s="328"/>
      <c r="D139" s="328"/>
      <c r="E139" s="328"/>
      <c r="F139" s="328"/>
      <c r="G139" s="328"/>
      <c r="H139" s="328"/>
    </row>
    <row r="140" spans="1:8">
      <c r="A140" s="327"/>
      <c r="B140" s="328"/>
      <c r="C140" s="328"/>
      <c r="D140" s="328"/>
      <c r="E140" s="328"/>
      <c r="F140" s="328"/>
      <c r="G140" s="328"/>
      <c r="H140" s="328"/>
    </row>
    <row r="141" spans="1:8">
      <c r="A141" s="327"/>
      <c r="B141" s="328"/>
      <c r="C141" s="328"/>
      <c r="D141" s="328"/>
      <c r="E141" s="328"/>
      <c r="F141" s="328"/>
      <c r="G141" s="328"/>
      <c r="H141" s="328"/>
    </row>
    <row r="142" spans="1:8">
      <c r="A142" s="327"/>
      <c r="B142" s="328"/>
      <c r="C142" s="328"/>
      <c r="D142" s="328"/>
      <c r="E142" s="328"/>
      <c r="F142" s="328"/>
      <c r="G142" s="328"/>
      <c r="H142" s="328"/>
    </row>
    <row r="143" spans="1:8">
      <c r="A143" s="327"/>
      <c r="B143" s="328"/>
      <c r="C143" s="328"/>
      <c r="D143" s="328"/>
      <c r="E143" s="328"/>
      <c r="F143" s="328"/>
      <c r="G143" s="328"/>
      <c r="H143" s="328"/>
    </row>
    <row r="144" spans="1:8">
      <c r="A144" s="327"/>
      <c r="B144" s="328"/>
      <c r="C144" s="328"/>
      <c r="D144" s="328"/>
      <c r="E144" s="328"/>
      <c r="F144" s="328"/>
      <c r="G144" s="328"/>
      <c r="H144" s="328"/>
    </row>
    <row r="145" spans="1:8">
      <c r="A145" s="327"/>
      <c r="B145" s="328"/>
      <c r="C145" s="328"/>
      <c r="D145" s="328"/>
      <c r="E145" s="328"/>
      <c r="F145" s="328"/>
      <c r="G145" s="328"/>
      <c r="H145" s="328"/>
    </row>
    <row r="146" spans="1:8">
      <c r="A146" s="327"/>
      <c r="B146" s="328"/>
      <c r="C146" s="328"/>
      <c r="D146" s="328"/>
      <c r="E146" s="328"/>
      <c r="F146" s="328"/>
      <c r="G146" s="328"/>
      <c r="H146" s="328"/>
    </row>
    <row r="147" spans="1:8">
      <c r="A147" s="327"/>
      <c r="B147" s="328"/>
      <c r="C147" s="328"/>
      <c r="D147" s="328"/>
      <c r="E147" s="328"/>
      <c r="F147" s="328"/>
      <c r="G147" s="328"/>
      <c r="H147" s="328"/>
    </row>
    <row r="148" spans="1:8">
      <c r="A148" s="327"/>
      <c r="B148" s="328"/>
      <c r="C148" s="328"/>
      <c r="D148" s="328"/>
      <c r="E148" s="328"/>
      <c r="F148" s="328"/>
      <c r="G148" s="328"/>
      <c r="H148" s="328"/>
    </row>
    <row r="149" spans="1:8">
      <c r="A149" s="327"/>
      <c r="B149" s="328"/>
      <c r="C149" s="328"/>
      <c r="D149" s="328"/>
      <c r="E149" s="328"/>
      <c r="F149" s="328"/>
      <c r="G149" s="328"/>
      <c r="H149" s="328"/>
    </row>
    <row r="150" spans="1:8">
      <c r="A150" s="327"/>
      <c r="B150" s="328"/>
      <c r="C150" s="328"/>
      <c r="D150" s="328"/>
      <c r="E150" s="328"/>
      <c r="F150" s="328"/>
      <c r="G150" s="328"/>
      <c r="H150" s="328"/>
    </row>
    <row r="151" spans="1:8">
      <c r="A151" s="327"/>
      <c r="B151" s="328"/>
      <c r="C151" s="328"/>
      <c r="D151" s="328"/>
      <c r="E151" s="328"/>
      <c r="F151" s="328"/>
      <c r="G151" s="328"/>
      <c r="H151" s="328"/>
    </row>
    <row r="152" spans="1:8">
      <c r="A152" s="327"/>
      <c r="B152" s="328"/>
      <c r="C152" s="328"/>
      <c r="D152" s="328"/>
      <c r="E152" s="328"/>
      <c r="F152" s="328"/>
      <c r="G152" s="328"/>
      <c r="H152" s="328"/>
    </row>
    <row r="153" spans="1:8">
      <c r="H153" s="328"/>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7244094488188981" right="0.43307086614173229" top="0.51181102362204722" bottom="0.51181102362204722" header="0.31496062992125984" footer="0.31496062992125984"/>
  <pageSetup scale="76"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6" zoomScaleNormal="100" zoomScaleSheetLayoutView="100" workbookViewId="0">
      <selection activeCell="F15" sqref="F15"/>
    </sheetView>
  </sheetViews>
  <sheetFormatPr defaultColWidth="9.140625" defaultRowHeight="12.75"/>
  <cols>
    <col min="1" max="1" width="7.42578125" style="235" customWidth="1"/>
    <col min="2" max="2" width="5.28515625" style="235" customWidth="1"/>
    <col min="3" max="3" width="52.5703125" style="224" customWidth="1"/>
    <col min="4" max="4" width="11.7109375" style="224" customWidth="1"/>
    <col min="5" max="5" width="28.42578125" style="224" customWidth="1"/>
    <col min="6" max="6" width="29.85546875" style="224" customWidth="1"/>
    <col min="7" max="7" width="5.140625" style="224" customWidth="1"/>
    <col min="8" max="8" width="15.28515625" style="224" customWidth="1"/>
    <col min="9" max="9" width="12.7109375" style="224" bestFit="1" customWidth="1"/>
    <col min="10" max="10" width="15.7109375" style="224" hidden="1" customWidth="1"/>
    <col min="11" max="11" width="15.42578125" style="224" hidden="1" customWidth="1"/>
    <col min="12" max="12" width="9.140625" style="224"/>
    <col min="13" max="13" width="15" style="224" bestFit="1" customWidth="1"/>
    <col min="14" max="16384" width="9.140625" style="224"/>
  </cols>
  <sheetData>
    <row r="1" spans="1:13" ht="24.75" customHeight="1">
      <c r="A1" s="523" t="s">
        <v>587</v>
      </c>
      <c r="B1" s="523"/>
      <c r="C1" s="523"/>
      <c r="D1" s="523"/>
      <c r="E1" s="523"/>
      <c r="F1" s="523"/>
      <c r="G1" s="19"/>
      <c r="H1" s="19"/>
    </row>
    <row r="2" spans="1:13" ht="26.25" customHeight="1">
      <c r="A2" s="524" t="s">
        <v>588</v>
      </c>
      <c r="B2" s="524"/>
      <c r="C2" s="524"/>
      <c r="D2" s="524"/>
      <c r="E2" s="524"/>
      <c r="F2" s="524"/>
      <c r="G2" s="19"/>
      <c r="H2" s="19"/>
    </row>
    <row r="3" spans="1:13">
      <c r="A3" s="525" t="s">
        <v>589</v>
      </c>
      <c r="B3" s="525"/>
      <c r="C3" s="525"/>
      <c r="D3" s="525"/>
      <c r="E3" s="525"/>
      <c r="F3" s="525"/>
      <c r="G3" s="525"/>
      <c r="H3" s="359"/>
    </row>
    <row r="4" spans="1:13" ht="22.5" customHeight="1">
      <c r="A4" s="525"/>
      <c r="B4" s="525"/>
      <c r="C4" s="525"/>
      <c r="D4" s="525"/>
      <c r="E4" s="525"/>
      <c r="F4" s="525"/>
      <c r="G4" s="525"/>
      <c r="H4" s="359"/>
    </row>
    <row r="5" spans="1:13">
      <c r="A5" s="526" t="str">
        <f>'ngay thang'!B10</f>
        <v>Tháng 08 năm 2024/Aug 2024</v>
      </c>
      <c r="B5" s="526"/>
      <c r="C5" s="526"/>
      <c r="D5" s="526"/>
      <c r="E5" s="526"/>
      <c r="F5" s="526"/>
      <c r="G5" s="526"/>
      <c r="H5" s="360"/>
    </row>
    <row r="6" spans="1:13">
      <c r="A6" s="360"/>
      <c r="B6" s="360"/>
      <c r="C6" s="360"/>
      <c r="D6" s="360"/>
      <c r="E6" s="360"/>
      <c r="F6" s="19"/>
      <c r="G6" s="19"/>
      <c r="H6" s="19"/>
    </row>
    <row r="7" spans="1:13" ht="30.75" customHeight="1">
      <c r="A7" s="32"/>
      <c r="B7" s="527" t="s">
        <v>243</v>
      </c>
      <c r="C7" s="527"/>
      <c r="D7" s="527" t="s">
        <v>457</v>
      </c>
      <c r="E7" s="527"/>
      <c r="F7" s="527"/>
      <c r="G7" s="527"/>
      <c r="H7" s="225"/>
    </row>
    <row r="8" spans="1:13" ht="30.75" customHeight="1">
      <c r="A8" s="20"/>
      <c r="B8" s="532" t="s">
        <v>242</v>
      </c>
      <c r="C8" s="532"/>
      <c r="D8" s="532" t="s">
        <v>244</v>
      </c>
      <c r="E8" s="532"/>
      <c r="F8" s="532"/>
      <c r="G8" s="20"/>
      <c r="H8" s="226"/>
    </row>
    <row r="9" spans="1:13" ht="30.75" customHeight="1">
      <c r="A9" s="32"/>
      <c r="B9" s="527" t="s">
        <v>245</v>
      </c>
      <c r="C9" s="527"/>
      <c r="D9" s="527" t="s">
        <v>632</v>
      </c>
      <c r="E9" s="527"/>
      <c r="F9" s="527"/>
      <c r="G9" s="32"/>
      <c r="H9" s="225"/>
    </row>
    <row r="10" spans="1:13" ht="30.75" customHeight="1">
      <c r="A10" s="20"/>
      <c r="B10" s="532" t="s">
        <v>246</v>
      </c>
      <c r="C10" s="532"/>
      <c r="D10" s="532" t="str">
        <f>'ngay thang'!B14</f>
        <v>Ngày 05 tháng 09 năm 2024
05 Sep 2024</v>
      </c>
      <c r="E10" s="532"/>
      <c r="F10" s="532"/>
      <c r="G10" s="20"/>
      <c r="H10" s="226"/>
    </row>
    <row r="12" spans="1:13" s="19" customFormat="1" ht="58.5" customHeight="1">
      <c r="A12" s="528" t="s">
        <v>197</v>
      </c>
      <c r="B12" s="528"/>
      <c r="C12" s="358" t="s">
        <v>590</v>
      </c>
      <c r="D12" s="358" t="s">
        <v>174</v>
      </c>
      <c r="E12" s="358" t="s">
        <v>287</v>
      </c>
      <c r="F12" s="358" t="s">
        <v>288</v>
      </c>
    </row>
    <row r="13" spans="1:13" s="19" customFormat="1" ht="25.5">
      <c r="A13" s="223" t="s">
        <v>46</v>
      </c>
      <c r="B13" s="223"/>
      <c r="C13" s="227" t="s">
        <v>591</v>
      </c>
      <c r="D13" s="222" t="s">
        <v>592</v>
      </c>
      <c r="E13" s="337">
        <v>87208447355</v>
      </c>
      <c r="F13" s="337">
        <v>91695011349</v>
      </c>
      <c r="I13" s="33"/>
      <c r="J13" s="33"/>
      <c r="K13" s="33"/>
      <c r="L13" s="33"/>
      <c r="M13" s="33"/>
    </row>
    <row r="14" spans="1:13" s="19" customFormat="1" ht="38.25">
      <c r="A14" s="223" t="s">
        <v>56</v>
      </c>
      <c r="B14" s="223"/>
      <c r="C14" s="227" t="s">
        <v>593</v>
      </c>
      <c r="D14" s="222" t="s">
        <v>594</v>
      </c>
      <c r="E14" s="337">
        <v>2149505955</v>
      </c>
      <c r="F14" s="337">
        <v>-4547319585</v>
      </c>
      <c r="J14" s="33"/>
      <c r="K14" s="33"/>
      <c r="L14" s="33"/>
      <c r="M14" s="33"/>
    </row>
    <row r="15" spans="1:13" s="19" customFormat="1" ht="51">
      <c r="A15" s="529"/>
      <c r="B15" s="222" t="s">
        <v>110</v>
      </c>
      <c r="C15" s="228" t="s">
        <v>595</v>
      </c>
      <c r="D15" s="222" t="s">
        <v>596</v>
      </c>
      <c r="E15" s="338">
        <v>2149505955</v>
      </c>
      <c r="F15" s="338">
        <v>-4547319585</v>
      </c>
      <c r="J15" s="33"/>
      <c r="K15" s="33"/>
      <c r="L15" s="33"/>
      <c r="M15" s="33"/>
    </row>
    <row r="16" spans="1:13" s="19" customFormat="1" ht="51">
      <c r="A16" s="530"/>
      <c r="B16" s="222" t="s">
        <v>112</v>
      </c>
      <c r="C16" s="228" t="s">
        <v>597</v>
      </c>
      <c r="D16" s="222" t="s">
        <v>598</v>
      </c>
      <c r="E16" s="338"/>
      <c r="F16" s="338"/>
      <c r="J16" s="33"/>
      <c r="K16" s="33"/>
      <c r="L16" s="33"/>
      <c r="M16" s="33"/>
    </row>
    <row r="17" spans="1:13" s="19" customFormat="1" ht="51">
      <c r="A17" s="223" t="s">
        <v>133</v>
      </c>
      <c r="B17" s="223"/>
      <c r="C17" s="227" t="s">
        <v>599</v>
      </c>
      <c r="D17" s="223" t="s">
        <v>600</v>
      </c>
      <c r="E17" s="337">
        <v>1060651614</v>
      </c>
      <c r="F17" s="337">
        <v>60755591</v>
      </c>
      <c r="H17" s="33"/>
      <c r="J17" s="33"/>
      <c r="K17" s="33"/>
      <c r="L17" s="33"/>
      <c r="M17" s="33"/>
    </row>
    <row r="18" spans="1:13" s="19" customFormat="1" ht="25.5">
      <c r="A18" s="529"/>
      <c r="B18" s="222" t="s">
        <v>601</v>
      </c>
      <c r="C18" s="228" t="s">
        <v>602</v>
      </c>
      <c r="D18" s="222" t="s">
        <v>603</v>
      </c>
      <c r="E18" s="338">
        <v>2422838605</v>
      </c>
      <c r="F18" s="338">
        <v>5723668675</v>
      </c>
      <c r="H18" s="33"/>
      <c r="J18" s="33"/>
      <c r="K18" s="33"/>
      <c r="L18" s="33"/>
      <c r="M18" s="33"/>
    </row>
    <row r="19" spans="1:13" s="19" customFormat="1" ht="25.5">
      <c r="A19" s="531"/>
      <c r="B19" s="222" t="s">
        <v>604</v>
      </c>
      <c r="C19" s="228" t="s">
        <v>605</v>
      </c>
      <c r="D19" s="222" t="s">
        <v>606</v>
      </c>
      <c r="E19" s="338">
        <v>1362186991</v>
      </c>
      <c r="F19" s="338">
        <v>5662913084</v>
      </c>
      <c r="H19" s="33"/>
      <c r="J19" s="33"/>
      <c r="K19" s="33"/>
      <c r="L19" s="33"/>
      <c r="M19" s="33"/>
    </row>
    <row r="20" spans="1:13" s="21" customFormat="1" ht="25.5">
      <c r="A20" s="223" t="s">
        <v>135</v>
      </c>
      <c r="B20" s="223"/>
      <c r="C20" s="229" t="s">
        <v>619</v>
      </c>
      <c r="D20" s="223" t="s">
        <v>607</v>
      </c>
      <c r="E20" s="337">
        <v>90418604924</v>
      </c>
      <c r="F20" s="337">
        <v>87208447355</v>
      </c>
      <c r="H20" s="22"/>
      <c r="J20" s="33"/>
      <c r="K20" s="33"/>
      <c r="L20" s="33"/>
      <c r="M20" s="33"/>
    </row>
    <row r="21" spans="1:13" s="19" customFormat="1">
      <c r="A21" s="223"/>
      <c r="B21" s="223"/>
      <c r="C21" s="227"/>
      <c r="D21" s="223"/>
      <c r="E21" s="236"/>
      <c r="F21" s="236"/>
    </row>
    <row r="22" spans="1:13" s="19" customFormat="1">
      <c r="A22" s="23"/>
      <c r="B22" s="23"/>
    </row>
    <row r="23" spans="1:13" s="19" customFormat="1">
      <c r="A23" s="230" t="str">
        <f>BCDanhMucDauTu_06029!A67</f>
        <v>Đại diện được ủy quyền của Ngân hàng giám sát</v>
      </c>
      <c r="C23" s="36"/>
      <c r="E23" s="37" t="str">
        <f>BCDanhMucDauTu_06029!E67</f>
        <v>Đại diện được ủy quyền của Công ty quản lý Quỹ</v>
      </c>
    </row>
    <row r="24" spans="1:13" s="19" customFormat="1">
      <c r="A24" s="231" t="s">
        <v>176</v>
      </c>
      <c r="C24" s="36"/>
      <c r="E24" s="39" t="s">
        <v>177</v>
      </c>
    </row>
    <row r="25" spans="1:13" s="19" customFormat="1">
      <c r="C25" s="36"/>
      <c r="E25" s="36"/>
    </row>
    <row r="26" spans="1:13" s="19" customFormat="1">
      <c r="C26" s="36"/>
      <c r="E26" s="36"/>
    </row>
    <row r="27" spans="1:13" s="19" customFormat="1">
      <c r="C27" s="36"/>
      <c r="E27" s="36"/>
    </row>
    <row r="28" spans="1:13" s="19" customFormat="1">
      <c r="C28" s="36"/>
      <c r="E28" s="36"/>
    </row>
    <row r="29" spans="1:13" s="19" customFormat="1">
      <c r="C29" s="36"/>
      <c r="E29" s="36"/>
    </row>
    <row r="30" spans="1:13" s="19" customFormat="1">
      <c r="C30" s="36"/>
      <c r="E30" s="36"/>
    </row>
    <row r="31" spans="1:13">
      <c r="A31" s="19"/>
      <c r="B31" s="19"/>
      <c r="C31" s="36"/>
      <c r="D31" s="19"/>
      <c r="E31" s="36"/>
    </row>
    <row r="32" spans="1:13">
      <c r="A32" s="232"/>
      <c r="B32" s="232"/>
      <c r="C32" s="29"/>
      <c r="D32" s="19"/>
      <c r="E32" s="29"/>
      <c r="F32" s="233"/>
    </row>
    <row r="33" spans="1:5">
      <c r="A33" s="234" t="s">
        <v>237</v>
      </c>
      <c r="B33" s="19"/>
      <c r="C33" s="36"/>
      <c r="D33" s="19"/>
      <c r="E33" s="27" t="s">
        <v>458</v>
      </c>
    </row>
    <row r="34" spans="1:5">
      <c r="A34" s="234" t="s">
        <v>617</v>
      </c>
      <c r="B34" s="19"/>
      <c r="C34" s="36"/>
      <c r="D34" s="19"/>
      <c r="E34" s="27"/>
    </row>
    <row r="35" spans="1:5">
      <c r="A35" s="19" t="s">
        <v>238</v>
      </c>
      <c r="B35" s="19"/>
      <c r="C35" s="36"/>
      <c r="D35" s="19"/>
      <c r="E35" s="26"/>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U57"/>
  <sheetViews>
    <sheetView view="pageBreakPreview" zoomScaleNormal="100" zoomScaleSheetLayoutView="100" workbookViewId="0">
      <selection activeCell="C10" sqref="C10:F10"/>
    </sheetView>
  </sheetViews>
  <sheetFormatPr defaultColWidth="9.140625" defaultRowHeight="12.75"/>
  <cols>
    <col min="1" max="1" width="9.140625" style="414"/>
    <col min="2" max="2" width="59.42578125" style="414" customWidth="1"/>
    <col min="3" max="3" width="12.85546875" style="414" customWidth="1"/>
    <col min="4" max="4" width="23.42578125" style="414" customWidth="1"/>
    <col min="5" max="5" width="22.5703125" style="414" customWidth="1"/>
    <col min="6" max="6" width="7.5703125" style="414" customWidth="1"/>
    <col min="7" max="7" width="17" style="414" hidden="1" customWidth="1"/>
    <col min="8" max="9" width="17.42578125" style="414" hidden="1" customWidth="1"/>
    <col min="10" max="11" width="16.42578125" style="436" hidden="1" customWidth="1"/>
    <col min="12" max="12" width="7" style="414" hidden="1" customWidth="1"/>
    <col min="13" max="13" width="19.5703125" style="414" hidden="1" customWidth="1"/>
    <col min="14" max="14" width="12" style="414" hidden="1" customWidth="1"/>
    <col min="15" max="15" width="15.5703125" style="412" hidden="1" customWidth="1"/>
    <col min="16" max="16" width="16.28515625" style="412" hidden="1" customWidth="1"/>
    <col min="17" max="17" width="21.7109375" style="414" hidden="1" customWidth="1"/>
    <col min="18" max="18" width="14.5703125" style="414" hidden="1" customWidth="1"/>
    <col min="19" max="19" width="9.140625" style="414" hidden="1" customWidth="1"/>
    <col min="20" max="21" width="9.140625" style="310" hidden="1" customWidth="1"/>
    <col min="22" max="32" width="0" style="414" hidden="1" customWidth="1"/>
    <col min="33" max="16381" width="9.140625" style="414"/>
    <col min="16382" max="16382" width="0" style="414" hidden="1" customWidth="1"/>
    <col min="16383" max="16384" width="9.140625" style="414"/>
  </cols>
  <sheetData>
    <row r="1" spans="1:16" s="414" customFormat="1" ht="23.25" customHeight="1">
      <c r="A1" s="512" t="s">
        <v>526</v>
      </c>
      <c r="B1" s="512"/>
      <c r="C1" s="512"/>
      <c r="D1" s="512"/>
      <c r="E1" s="512"/>
      <c r="F1" s="512"/>
      <c r="G1" s="414">
        <v>366</v>
      </c>
      <c r="H1" s="414" t="s">
        <v>465</v>
      </c>
      <c r="I1" s="414">
        <v>31</v>
      </c>
      <c r="J1" s="436" t="s">
        <v>464</v>
      </c>
      <c r="K1" s="412">
        <v>87973518482.129028</v>
      </c>
      <c r="O1" s="412"/>
      <c r="P1" s="412"/>
    </row>
    <row r="2" spans="1:16" s="414" customFormat="1" ht="27" customHeight="1">
      <c r="A2" s="533" t="s">
        <v>527</v>
      </c>
      <c r="B2" s="533"/>
      <c r="C2" s="533"/>
      <c r="D2" s="533"/>
      <c r="E2" s="533"/>
      <c r="F2" s="533"/>
      <c r="J2" s="436"/>
      <c r="K2" s="412"/>
      <c r="L2" s="437"/>
      <c r="O2" s="412"/>
      <c r="P2" s="412"/>
    </row>
    <row r="3" spans="1:16" s="414" customFormat="1" ht="15" customHeight="1">
      <c r="A3" s="514" t="s">
        <v>263</v>
      </c>
      <c r="B3" s="514"/>
      <c r="C3" s="514"/>
      <c r="D3" s="514"/>
      <c r="E3" s="514"/>
      <c r="F3" s="514"/>
      <c r="J3" s="436"/>
      <c r="K3" s="438"/>
      <c r="O3" s="412"/>
      <c r="P3" s="412"/>
    </row>
    <row r="4" spans="1:16" s="414" customFormat="1">
      <c r="A4" s="514"/>
      <c r="B4" s="514"/>
      <c r="C4" s="514"/>
      <c r="D4" s="514"/>
      <c r="E4" s="514"/>
      <c r="F4" s="514"/>
      <c r="J4" s="436"/>
      <c r="K4" s="436"/>
      <c r="O4" s="412"/>
      <c r="P4" s="412"/>
    </row>
    <row r="5" spans="1:16" s="414" customFormat="1">
      <c r="A5" s="515" t="s">
        <v>645</v>
      </c>
      <c r="B5" s="515"/>
      <c r="C5" s="515"/>
      <c r="D5" s="515"/>
      <c r="E5" s="515"/>
      <c r="F5" s="515"/>
      <c r="J5" s="436"/>
      <c r="K5" s="436"/>
      <c r="O5" s="412"/>
      <c r="P5" s="412"/>
    </row>
    <row r="6" spans="1:16" s="414" customFormat="1">
      <c r="A6" s="339"/>
      <c r="B6" s="339"/>
      <c r="C6" s="339"/>
      <c r="D6" s="339"/>
      <c r="E6" s="339"/>
      <c r="F6" s="374"/>
      <c r="J6" s="436"/>
      <c r="K6" s="436"/>
      <c r="O6" s="412"/>
      <c r="P6" s="412"/>
    </row>
    <row r="7" spans="1:16" s="414" customFormat="1" ht="31.5" customHeight="1">
      <c r="A7" s="516" t="s">
        <v>673</v>
      </c>
      <c r="B7" s="516"/>
      <c r="C7" s="516" t="s">
        <v>632</v>
      </c>
      <c r="D7" s="516"/>
      <c r="E7" s="516"/>
      <c r="F7" s="516"/>
      <c r="J7" s="436"/>
      <c r="K7" s="436"/>
      <c r="O7" s="412"/>
      <c r="P7" s="412"/>
    </row>
    <row r="8" spans="1:16" s="414" customFormat="1" ht="30" customHeight="1">
      <c r="A8" s="516" t="s">
        <v>669</v>
      </c>
      <c r="B8" s="516"/>
      <c r="C8" s="516" t="s">
        <v>670</v>
      </c>
      <c r="D8" s="516"/>
      <c r="E8" s="516"/>
      <c r="F8" s="516"/>
      <c r="J8" s="436"/>
      <c r="K8" s="436"/>
      <c r="O8" s="412"/>
      <c r="P8" s="412"/>
    </row>
    <row r="9" spans="1:16" s="414" customFormat="1" ht="30" customHeight="1">
      <c r="A9" s="509" t="s">
        <v>671</v>
      </c>
      <c r="B9" s="509"/>
      <c r="C9" s="509" t="s">
        <v>672</v>
      </c>
      <c r="D9" s="509"/>
      <c r="E9" s="509"/>
      <c r="F9" s="509"/>
      <c r="I9" s="414" t="s">
        <v>640</v>
      </c>
      <c r="J9" s="412">
        <v>39803630000</v>
      </c>
      <c r="K9" s="436"/>
      <c r="O9" s="412"/>
      <c r="P9" s="412"/>
    </row>
    <row r="10" spans="1:16" s="414" customFormat="1" ht="30" customHeight="1">
      <c r="A10" s="509" t="s">
        <v>675</v>
      </c>
      <c r="B10" s="509"/>
      <c r="C10" s="509" t="s">
        <v>668</v>
      </c>
      <c r="D10" s="509"/>
      <c r="E10" s="509"/>
      <c r="F10" s="509"/>
      <c r="I10" s="414" t="s">
        <v>641</v>
      </c>
      <c r="J10" s="412">
        <v>56069545000</v>
      </c>
      <c r="K10" s="436"/>
      <c r="O10" s="412"/>
      <c r="P10" s="412"/>
    </row>
    <row r="11" spans="1:16" s="414" customFormat="1" ht="22.5" customHeight="1">
      <c r="A11" s="340"/>
      <c r="B11" s="340"/>
      <c r="C11" s="340"/>
      <c r="D11" s="340"/>
      <c r="E11" s="340"/>
      <c r="F11" s="340"/>
      <c r="J11" s="436"/>
      <c r="K11" s="436"/>
      <c r="O11" s="412"/>
      <c r="P11" s="412"/>
    </row>
    <row r="12" spans="1:16" s="414" customFormat="1" ht="21" customHeight="1">
      <c r="A12" s="415" t="s">
        <v>267</v>
      </c>
      <c r="J12" s="436"/>
      <c r="K12" s="436"/>
      <c r="O12" s="412"/>
      <c r="P12" s="412"/>
    </row>
    <row r="13" spans="1:16" s="441" customFormat="1" ht="25.5">
      <c r="A13" s="439" t="s">
        <v>200</v>
      </c>
      <c r="B13" s="439" t="s">
        <v>205</v>
      </c>
      <c r="C13" s="439" t="s">
        <v>206</v>
      </c>
      <c r="D13" s="440" t="s">
        <v>466</v>
      </c>
      <c r="E13" s="440" t="s">
        <v>467</v>
      </c>
      <c r="J13" s="442"/>
      <c r="K13" s="442"/>
      <c r="O13" s="443"/>
      <c r="P13" s="443"/>
    </row>
    <row r="14" spans="1:16" s="447" customFormat="1" ht="25.5">
      <c r="A14" s="444" t="s">
        <v>46</v>
      </c>
      <c r="B14" s="445" t="s">
        <v>676</v>
      </c>
      <c r="C14" s="445" t="s">
        <v>147</v>
      </c>
      <c r="D14" s="446"/>
      <c r="E14" s="446"/>
      <c r="O14" s="412"/>
      <c r="P14" s="412"/>
    </row>
    <row r="15" spans="1:16" s="447" customFormat="1" ht="51">
      <c r="A15" s="444">
        <v>1</v>
      </c>
      <c r="B15" s="445" t="s">
        <v>545</v>
      </c>
      <c r="C15" s="445" t="s">
        <v>148</v>
      </c>
      <c r="D15" s="448">
        <v>1.2001063529959131E-2</v>
      </c>
      <c r="E15" s="449">
        <v>1.2001012564893393E-2</v>
      </c>
      <c r="G15" s="450">
        <v>89423632</v>
      </c>
      <c r="O15" s="412"/>
      <c r="P15" s="412"/>
    </row>
    <row r="16" spans="1:16" s="447" customFormat="1" ht="51">
      <c r="A16" s="444">
        <v>2</v>
      </c>
      <c r="B16" s="445" t="s">
        <v>546</v>
      </c>
      <c r="C16" s="445" t="s">
        <v>149</v>
      </c>
      <c r="D16" s="448">
        <v>3.593222238763503E-3</v>
      </c>
      <c r="E16" s="449">
        <v>3.5681838591672516E-3</v>
      </c>
      <c r="G16" s="450">
        <v>26774209</v>
      </c>
      <c r="H16" s="451"/>
      <c r="I16" s="452"/>
      <c r="O16" s="412"/>
      <c r="P16" s="412"/>
    </row>
    <row r="17" spans="1:19" s="447" customFormat="1" ht="63.75">
      <c r="A17" s="444">
        <v>3</v>
      </c>
      <c r="B17" s="453" t="s">
        <v>547</v>
      </c>
      <c r="C17" s="445" t="s">
        <v>150</v>
      </c>
      <c r="D17" s="448">
        <v>3.9858768746922095E-3</v>
      </c>
      <c r="E17" s="449">
        <v>3.8228472707922505E-3</v>
      </c>
      <c r="G17" s="450">
        <v>29700000</v>
      </c>
      <c r="H17" s="451"/>
      <c r="I17" s="452"/>
      <c r="J17" s="447" t="s">
        <v>460</v>
      </c>
      <c r="K17" s="447" t="s">
        <v>461</v>
      </c>
      <c r="L17" s="447" t="s">
        <v>462</v>
      </c>
      <c r="M17" s="447" t="s">
        <v>463</v>
      </c>
      <c r="O17" s="412"/>
      <c r="P17" s="412"/>
    </row>
    <row r="18" spans="1:19" s="447" customFormat="1" ht="38.25">
      <c r="A18" s="444">
        <v>4</v>
      </c>
      <c r="B18" s="445" t="s">
        <v>677</v>
      </c>
      <c r="C18" s="445" t="s">
        <v>151</v>
      </c>
      <c r="D18" s="448">
        <v>1.0791549594947607E-3</v>
      </c>
      <c r="E18" s="449">
        <v>1.0350155615343826E-3</v>
      </c>
      <c r="G18" s="450">
        <v>8041117</v>
      </c>
      <c r="J18" s="454">
        <v>45505</v>
      </c>
      <c r="K18" s="455">
        <v>85112958864</v>
      </c>
      <c r="L18" s="456">
        <v>1</v>
      </c>
      <c r="M18" s="457">
        <v>85112958864</v>
      </c>
      <c r="N18" s="458"/>
      <c r="O18" s="459"/>
      <c r="P18" s="460"/>
      <c r="Q18" s="461"/>
      <c r="R18" s="369"/>
      <c r="S18" s="462"/>
    </row>
    <row r="19" spans="1:19" s="447" customFormat="1" ht="51">
      <c r="A19" s="444">
        <v>5</v>
      </c>
      <c r="B19" s="445" t="s">
        <v>548</v>
      </c>
      <c r="C19" s="445"/>
      <c r="D19" s="448">
        <v>0</v>
      </c>
      <c r="E19" s="449">
        <v>0</v>
      </c>
      <c r="G19" s="450">
        <v>0</v>
      </c>
      <c r="J19" s="454">
        <v>45508</v>
      </c>
      <c r="K19" s="455">
        <v>85811886928</v>
      </c>
      <c r="L19" s="456">
        <v>3</v>
      </c>
      <c r="M19" s="457">
        <v>257435660784</v>
      </c>
      <c r="N19" s="458"/>
      <c r="O19" s="459"/>
      <c r="P19" s="460"/>
      <c r="Q19" s="461"/>
      <c r="R19" s="369"/>
      <c r="S19" s="462"/>
    </row>
    <row r="20" spans="1:19" s="447" customFormat="1" ht="51">
      <c r="A20" s="444">
        <v>6</v>
      </c>
      <c r="B20" s="445" t="s">
        <v>549</v>
      </c>
      <c r="C20" s="445"/>
      <c r="D20" s="448">
        <v>0</v>
      </c>
      <c r="E20" s="449">
        <v>0</v>
      </c>
      <c r="G20" s="450">
        <v>0</v>
      </c>
      <c r="J20" s="454">
        <v>45509</v>
      </c>
      <c r="K20" s="455">
        <v>82621254796</v>
      </c>
      <c r="L20" s="456">
        <v>1</v>
      </c>
      <c r="M20" s="457">
        <v>82621254796</v>
      </c>
      <c r="N20" s="458"/>
      <c r="O20" s="459"/>
      <c r="P20" s="460"/>
      <c r="Q20" s="461"/>
      <c r="R20" s="382"/>
      <c r="S20" s="462"/>
    </row>
    <row r="21" spans="1:19" s="447" customFormat="1" ht="76.5">
      <c r="A21" s="444">
        <v>7</v>
      </c>
      <c r="B21" s="453" t="s">
        <v>678</v>
      </c>
      <c r="C21" s="445" t="s">
        <v>152</v>
      </c>
      <c r="D21" s="448">
        <v>2.0340352838685183E-2</v>
      </c>
      <c r="E21" s="449">
        <v>4.7940085529517056E-2</v>
      </c>
      <c r="G21" s="450">
        <v>151562253</v>
      </c>
      <c r="J21" s="454">
        <v>45510</v>
      </c>
      <c r="K21" s="455">
        <v>84498463324</v>
      </c>
      <c r="L21" s="456">
        <v>1</v>
      </c>
      <c r="M21" s="457">
        <v>84498463324</v>
      </c>
      <c r="N21" s="458"/>
      <c r="O21" s="459"/>
      <c r="P21" s="460"/>
      <c r="Q21" s="461"/>
      <c r="R21" s="382"/>
      <c r="S21" s="462"/>
    </row>
    <row r="22" spans="1:19" s="447" customFormat="1" ht="25.5">
      <c r="A22" s="444">
        <v>8</v>
      </c>
      <c r="B22" s="445" t="s">
        <v>550</v>
      </c>
      <c r="C22" s="445" t="s">
        <v>153</v>
      </c>
      <c r="D22" s="448">
        <v>4.099967044159479E-2</v>
      </c>
      <c r="E22" s="449">
        <v>7.1726544163165748E-2</v>
      </c>
      <c r="G22" s="450">
        <v>305501211</v>
      </c>
      <c r="H22" s="463"/>
      <c r="J22" s="454">
        <v>45511</v>
      </c>
      <c r="K22" s="455">
        <v>84943290855</v>
      </c>
      <c r="L22" s="456">
        <v>1</v>
      </c>
      <c r="M22" s="457">
        <v>84943290855</v>
      </c>
      <c r="N22" s="458"/>
      <c r="O22" s="459"/>
      <c r="P22" s="460"/>
      <c r="Q22" s="461"/>
      <c r="R22" s="369"/>
      <c r="S22" s="462"/>
    </row>
    <row r="23" spans="1:19" s="447" customFormat="1" ht="63.75">
      <c r="A23" s="444">
        <v>9</v>
      </c>
      <c r="B23" s="453" t="s">
        <v>679</v>
      </c>
      <c r="C23" s="445" t="s">
        <v>154</v>
      </c>
      <c r="D23" s="449">
        <v>6.43331096188248</v>
      </c>
      <c r="E23" s="449">
        <v>14.693050736534305</v>
      </c>
      <c r="G23" s="464">
        <v>95873175000</v>
      </c>
      <c r="H23" s="465"/>
      <c r="J23" s="454">
        <v>45512</v>
      </c>
      <c r="K23" s="455">
        <v>84222393490</v>
      </c>
      <c r="L23" s="456">
        <v>1</v>
      </c>
      <c r="M23" s="457">
        <v>84222393490</v>
      </c>
      <c r="N23" s="458"/>
      <c r="O23" s="459"/>
      <c r="P23" s="460"/>
      <c r="Q23" s="461"/>
      <c r="R23" s="369"/>
      <c r="S23" s="462"/>
    </row>
    <row r="24" spans="1:19" s="447" customFormat="1" ht="51">
      <c r="A24" s="444">
        <v>10</v>
      </c>
      <c r="B24" s="453" t="s">
        <v>551</v>
      </c>
      <c r="C24" s="445"/>
      <c r="D24" s="449"/>
      <c r="E24" s="449"/>
      <c r="H24" s="452"/>
      <c r="J24" s="454">
        <v>45515</v>
      </c>
      <c r="K24" s="455">
        <v>85772415281</v>
      </c>
      <c r="L24" s="456">
        <v>3</v>
      </c>
      <c r="M24" s="457">
        <v>257317245843</v>
      </c>
      <c r="N24" s="458"/>
      <c r="O24" s="459"/>
      <c r="P24" s="460"/>
      <c r="Q24" s="461"/>
      <c r="R24" s="369"/>
      <c r="S24" s="462"/>
    </row>
    <row r="25" spans="1:19" s="447" customFormat="1" ht="25.5">
      <c r="A25" s="444" t="s">
        <v>56</v>
      </c>
      <c r="B25" s="445" t="s">
        <v>680</v>
      </c>
      <c r="C25" s="445" t="s">
        <v>155</v>
      </c>
      <c r="D25" s="448"/>
      <c r="E25" s="466"/>
      <c r="G25" s="464"/>
      <c r="H25" s="452"/>
      <c r="J25" s="454">
        <v>45516</v>
      </c>
      <c r="K25" s="455">
        <v>86920084266</v>
      </c>
      <c r="L25" s="456">
        <v>1</v>
      </c>
      <c r="M25" s="457">
        <v>86920084266</v>
      </c>
      <c r="N25" s="458"/>
      <c r="O25" s="459"/>
      <c r="P25" s="460"/>
      <c r="Q25" s="461"/>
      <c r="R25" s="369"/>
      <c r="S25" s="462"/>
    </row>
    <row r="26" spans="1:19" s="447" customFormat="1" ht="25.5">
      <c r="A26" s="534">
        <v>1</v>
      </c>
      <c r="B26" s="445" t="s">
        <v>681</v>
      </c>
      <c r="C26" s="445" t="s">
        <v>156</v>
      </c>
      <c r="D26" s="466">
        <v>68073837100</v>
      </c>
      <c r="E26" s="467">
        <v>67967087500</v>
      </c>
      <c r="J26" s="454">
        <v>45517</v>
      </c>
      <c r="K26" s="455">
        <v>86932603590</v>
      </c>
      <c r="L26" s="456">
        <v>1</v>
      </c>
      <c r="M26" s="457">
        <v>86932603590</v>
      </c>
      <c r="N26" s="458"/>
      <c r="O26" s="459"/>
      <c r="P26" s="460"/>
      <c r="Q26" s="461"/>
      <c r="R26" s="369"/>
      <c r="S26" s="462"/>
    </row>
    <row r="27" spans="1:19" s="447" customFormat="1" ht="25.5">
      <c r="A27" s="535"/>
      <c r="B27" s="445" t="s">
        <v>682</v>
      </c>
      <c r="C27" s="445" t="s">
        <v>157</v>
      </c>
      <c r="D27" s="466">
        <v>68073837100</v>
      </c>
      <c r="E27" s="466">
        <v>67967087500</v>
      </c>
      <c r="J27" s="454">
        <v>45518</v>
      </c>
      <c r="K27" s="455">
        <v>86283912060</v>
      </c>
      <c r="L27" s="456">
        <v>1</v>
      </c>
      <c r="M27" s="457">
        <v>86283912060</v>
      </c>
      <c r="N27" s="458"/>
      <c r="O27" s="459"/>
      <c r="P27" s="460"/>
      <c r="Q27" s="461"/>
      <c r="R27" s="369"/>
      <c r="S27" s="462"/>
    </row>
    <row r="28" spans="1:19" s="447" customFormat="1" ht="38.25">
      <c r="A28" s="536"/>
      <c r="B28" s="445" t="s">
        <v>683</v>
      </c>
      <c r="C28" s="445" t="s">
        <v>158</v>
      </c>
      <c r="D28" s="468">
        <v>6807383.71</v>
      </c>
      <c r="E28" s="469">
        <v>6796708.75</v>
      </c>
      <c r="J28" s="454">
        <v>45519</v>
      </c>
      <c r="K28" s="455">
        <v>85697056208</v>
      </c>
      <c r="L28" s="456">
        <v>1</v>
      </c>
      <c r="M28" s="457">
        <v>85697056208</v>
      </c>
      <c r="N28" s="458"/>
      <c r="O28" s="459"/>
      <c r="P28" s="460"/>
      <c r="Q28" s="461"/>
      <c r="R28" s="369"/>
      <c r="S28" s="462"/>
    </row>
    <row r="29" spans="1:19" s="447" customFormat="1" ht="25.5">
      <c r="A29" s="534">
        <v>2</v>
      </c>
      <c r="B29" s="445" t="s">
        <v>684</v>
      </c>
      <c r="C29" s="445" t="s">
        <v>159</v>
      </c>
      <c r="D29" s="466">
        <v>835222400</v>
      </c>
      <c r="E29" s="466">
        <v>106749600</v>
      </c>
      <c r="J29" s="454">
        <v>45522</v>
      </c>
      <c r="K29" s="455">
        <v>88450327280</v>
      </c>
      <c r="L29" s="456">
        <v>3</v>
      </c>
      <c r="M29" s="457">
        <v>265350981840</v>
      </c>
      <c r="N29" s="458"/>
      <c r="O29" s="459"/>
      <c r="P29" s="460"/>
      <c r="Q29" s="461"/>
      <c r="R29" s="369"/>
      <c r="S29" s="462"/>
    </row>
    <row r="30" spans="1:19" s="447" customFormat="1" ht="25.5">
      <c r="A30" s="535"/>
      <c r="B30" s="445" t="s">
        <v>685</v>
      </c>
      <c r="C30" s="445" t="s">
        <v>160</v>
      </c>
      <c r="D30" s="470">
        <v>189665.03</v>
      </c>
      <c r="E30" s="470">
        <v>422392.5</v>
      </c>
      <c r="J30" s="454">
        <v>45523</v>
      </c>
      <c r="K30" s="455">
        <v>89878070844</v>
      </c>
      <c r="L30" s="456">
        <v>1</v>
      </c>
      <c r="M30" s="457">
        <v>89878070844</v>
      </c>
      <c r="N30" s="458"/>
      <c r="O30" s="459"/>
      <c r="P30" s="460"/>
      <c r="Q30" s="461"/>
      <c r="R30" s="369"/>
      <c r="S30" s="462"/>
    </row>
    <row r="31" spans="1:19" s="447" customFormat="1" ht="25.5">
      <c r="A31" s="535"/>
      <c r="B31" s="445" t="s">
        <v>686</v>
      </c>
      <c r="C31" s="445" t="s">
        <v>161</v>
      </c>
      <c r="D31" s="466">
        <v>1896650300</v>
      </c>
      <c r="E31" s="466">
        <v>4223925000</v>
      </c>
      <c r="G31" s="471"/>
      <c r="J31" s="454">
        <v>45524</v>
      </c>
      <c r="K31" s="455">
        <v>90727263488</v>
      </c>
      <c r="L31" s="456">
        <v>1</v>
      </c>
      <c r="M31" s="457">
        <v>90727263488</v>
      </c>
      <c r="N31" s="458"/>
      <c r="O31" s="459"/>
      <c r="P31" s="460"/>
      <c r="Q31" s="461"/>
      <c r="R31" s="369"/>
      <c r="S31" s="462"/>
    </row>
    <row r="32" spans="1:19" s="447" customFormat="1" ht="25.5">
      <c r="A32" s="535"/>
      <c r="B32" s="445" t="s">
        <v>687</v>
      </c>
      <c r="C32" s="445" t="s">
        <v>162</v>
      </c>
      <c r="D32" s="470">
        <v>-106142.79</v>
      </c>
      <c r="E32" s="470">
        <v>-411717.54</v>
      </c>
      <c r="J32" s="454">
        <v>45525</v>
      </c>
      <c r="K32" s="455">
        <v>91152755284</v>
      </c>
      <c r="L32" s="456">
        <v>1</v>
      </c>
      <c r="M32" s="457">
        <v>91152755284</v>
      </c>
      <c r="N32" s="458"/>
      <c r="O32" s="459"/>
      <c r="P32" s="460"/>
      <c r="Q32" s="461"/>
      <c r="R32" s="369"/>
      <c r="S32" s="462"/>
    </row>
    <row r="33" spans="1:19" s="447" customFormat="1" ht="38.25">
      <c r="A33" s="536"/>
      <c r="B33" s="445" t="s">
        <v>688</v>
      </c>
      <c r="C33" s="445" t="s">
        <v>163</v>
      </c>
      <c r="D33" s="466">
        <v>-1061427900</v>
      </c>
      <c r="E33" s="466">
        <v>-4117175400</v>
      </c>
      <c r="J33" s="454">
        <v>45526</v>
      </c>
      <c r="K33" s="455">
        <v>90951585777</v>
      </c>
      <c r="L33" s="456">
        <v>1</v>
      </c>
      <c r="M33" s="457">
        <v>90951585777</v>
      </c>
      <c r="N33" s="458"/>
      <c r="O33" s="459"/>
      <c r="P33" s="460"/>
      <c r="Q33" s="461"/>
      <c r="R33" s="369"/>
      <c r="S33" s="462"/>
    </row>
    <row r="34" spans="1:19" s="447" customFormat="1" ht="25.5">
      <c r="A34" s="534">
        <v>3</v>
      </c>
      <c r="B34" s="445" t="s">
        <v>689</v>
      </c>
      <c r="C34" s="445" t="s">
        <v>164</v>
      </c>
      <c r="D34" s="472">
        <v>68909059500</v>
      </c>
      <c r="E34" s="466">
        <v>68073837100</v>
      </c>
      <c r="G34" s="464"/>
      <c r="J34" s="454">
        <v>45529</v>
      </c>
      <c r="K34" s="455">
        <v>91226600999</v>
      </c>
      <c r="L34" s="456">
        <v>3</v>
      </c>
      <c r="M34" s="457">
        <v>273679802997</v>
      </c>
      <c r="N34" s="458"/>
      <c r="O34" s="459"/>
      <c r="P34" s="460"/>
      <c r="Q34" s="461"/>
      <c r="R34" s="369"/>
      <c r="S34" s="462"/>
    </row>
    <row r="35" spans="1:19" s="447" customFormat="1" ht="51">
      <c r="A35" s="535"/>
      <c r="B35" s="445" t="s">
        <v>552</v>
      </c>
      <c r="C35" s="445" t="s">
        <v>165</v>
      </c>
      <c r="D35" s="472">
        <v>68909059500</v>
      </c>
      <c r="E35" s="466">
        <v>68073837100</v>
      </c>
      <c r="J35" s="454">
        <v>45530</v>
      </c>
      <c r="K35" s="455">
        <v>90737809115</v>
      </c>
      <c r="L35" s="456">
        <v>1</v>
      </c>
      <c r="M35" s="457">
        <v>90737809115</v>
      </c>
      <c r="N35" s="458"/>
      <c r="O35" s="459"/>
      <c r="P35" s="460"/>
      <c r="Q35" s="461"/>
      <c r="R35" s="369"/>
      <c r="S35" s="462"/>
    </row>
    <row r="36" spans="1:19" s="447" customFormat="1" ht="25.5">
      <c r="A36" s="536"/>
      <c r="B36" s="445" t="s">
        <v>553</v>
      </c>
      <c r="C36" s="445" t="s">
        <v>166</v>
      </c>
      <c r="D36" s="468">
        <v>6890905.9500000002</v>
      </c>
      <c r="E36" s="469">
        <v>6807383.71</v>
      </c>
      <c r="G36" s="473"/>
      <c r="J36" s="454">
        <v>45531</v>
      </c>
      <c r="K36" s="455">
        <v>90561811182</v>
      </c>
      <c r="L36" s="456">
        <v>1</v>
      </c>
      <c r="M36" s="457">
        <v>90561811182</v>
      </c>
      <c r="N36" s="458"/>
      <c r="O36" s="459"/>
      <c r="P36" s="460"/>
      <c r="Q36" s="461"/>
      <c r="R36" s="369"/>
      <c r="S36" s="462"/>
    </row>
    <row r="37" spans="1:19" s="447" customFormat="1" ht="51">
      <c r="A37" s="444">
        <v>4</v>
      </c>
      <c r="B37" s="445" t="s">
        <v>690</v>
      </c>
      <c r="C37" s="445" t="s">
        <v>167</v>
      </c>
      <c r="D37" s="449">
        <v>2.0000000000000001E-4</v>
      </c>
      <c r="E37" s="449">
        <v>2.0000000000000001E-4</v>
      </c>
      <c r="G37" s="471"/>
      <c r="J37" s="454">
        <v>45532</v>
      </c>
      <c r="K37" s="455">
        <v>90820055816</v>
      </c>
      <c r="L37" s="456">
        <v>1</v>
      </c>
      <c r="M37" s="457">
        <v>90820055816</v>
      </c>
      <c r="N37" s="458"/>
      <c r="O37" s="459"/>
      <c r="P37" s="460"/>
      <c r="Q37" s="461"/>
      <c r="R37" s="369"/>
      <c r="S37" s="462"/>
    </row>
    <row r="38" spans="1:19" s="447" customFormat="1" ht="25.5">
      <c r="A38" s="444">
        <v>5</v>
      </c>
      <c r="B38" s="445" t="s">
        <v>691</v>
      </c>
      <c r="C38" s="445" t="s">
        <v>168</v>
      </c>
      <c r="D38" s="449">
        <v>0.62180000000000002</v>
      </c>
      <c r="E38" s="449">
        <v>0.62939999999999996</v>
      </c>
      <c r="J38" s="454">
        <v>45533</v>
      </c>
      <c r="K38" s="474">
        <v>90496802675</v>
      </c>
      <c r="L38" s="456">
        <v>1</v>
      </c>
      <c r="M38" s="457">
        <v>90496802675</v>
      </c>
      <c r="N38" s="458"/>
      <c r="O38" s="459"/>
      <c r="P38" s="460"/>
      <c r="Q38" s="461"/>
      <c r="R38" s="369"/>
      <c r="S38" s="462"/>
    </row>
    <row r="39" spans="1:19" s="447" customFormat="1" ht="25.5">
      <c r="A39" s="444">
        <v>6</v>
      </c>
      <c r="B39" s="445" t="s">
        <v>692</v>
      </c>
      <c r="C39" s="445" t="s">
        <v>169</v>
      </c>
      <c r="D39" s="449">
        <v>8.9999999999999998E-4</v>
      </c>
      <c r="E39" s="449">
        <v>1E-3</v>
      </c>
      <c r="J39" s="454">
        <v>45535</v>
      </c>
      <c r="K39" s="474">
        <v>90418604924</v>
      </c>
      <c r="L39" s="456">
        <v>2</v>
      </c>
      <c r="M39" s="457">
        <v>180837209848</v>
      </c>
      <c r="N39" s="475"/>
      <c r="O39" s="459"/>
      <c r="P39" s="460"/>
      <c r="Q39" s="461"/>
      <c r="S39" s="462"/>
    </row>
    <row r="40" spans="1:19" s="447" customFormat="1" ht="25.5">
      <c r="A40" s="444">
        <v>7</v>
      </c>
      <c r="B40" s="445" t="s">
        <v>693</v>
      </c>
      <c r="C40" s="445" t="s">
        <v>170</v>
      </c>
      <c r="D40" s="467">
        <v>2160</v>
      </c>
      <c r="E40" s="467">
        <v>2099</v>
      </c>
      <c r="J40" s="476"/>
      <c r="K40" s="477"/>
      <c r="L40" s="456"/>
      <c r="M40" s="457">
        <v>0</v>
      </c>
      <c r="O40" s="459"/>
      <c r="P40" s="460"/>
      <c r="Q40" s="461"/>
    </row>
    <row r="41" spans="1:19" s="447" customFormat="1" ht="25.5">
      <c r="A41" s="444">
        <v>7</v>
      </c>
      <c r="B41" s="445" t="s">
        <v>554</v>
      </c>
      <c r="C41" s="445" t="s">
        <v>609</v>
      </c>
      <c r="D41" s="478">
        <v>13121.43</v>
      </c>
      <c r="E41" s="478">
        <v>12810.86</v>
      </c>
      <c r="J41" s="476"/>
      <c r="K41" s="477"/>
      <c r="L41" s="456"/>
      <c r="M41" s="457"/>
      <c r="O41" s="459"/>
      <c r="P41" s="479"/>
      <c r="Q41" s="461"/>
    </row>
    <row r="42" spans="1:19" s="447" customFormat="1" ht="51">
      <c r="A42" s="444">
        <v>8</v>
      </c>
      <c r="B42" s="445" t="s">
        <v>555</v>
      </c>
      <c r="C42" s="445" t="s">
        <v>610</v>
      </c>
      <c r="D42" s="449"/>
      <c r="E42" s="449"/>
      <c r="J42" s="476"/>
      <c r="K42" s="477"/>
      <c r="M42" s="480"/>
      <c r="O42" s="412"/>
      <c r="P42" s="412"/>
    </row>
    <row r="43" spans="1:19" s="481" customFormat="1">
      <c r="D43" s="482"/>
      <c r="E43" s="482"/>
      <c r="J43" s="483"/>
      <c r="K43" s="477"/>
      <c r="L43" s="447"/>
      <c r="M43" s="480"/>
      <c r="O43" s="435"/>
      <c r="P43" s="435"/>
    </row>
    <row r="44" spans="1:19" s="481" customFormat="1">
      <c r="J44" s="484"/>
      <c r="K44" s="485"/>
      <c r="L44" s="447"/>
      <c r="M44" s="480"/>
      <c r="O44" s="435"/>
      <c r="P44" s="435"/>
    </row>
    <row r="45" spans="1:19" s="481" customFormat="1">
      <c r="A45" s="486" t="s">
        <v>635</v>
      </c>
      <c r="B45" s="374"/>
      <c r="C45" s="487"/>
      <c r="D45" s="488" t="s">
        <v>636</v>
      </c>
      <c r="J45" s="489"/>
      <c r="K45" s="489"/>
      <c r="O45" s="435"/>
      <c r="P45" s="435"/>
    </row>
    <row r="46" spans="1:19" s="481" customFormat="1">
      <c r="A46" s="490" t="s">
        <v>176</v>
      </c>
      <c r="B46" s="374"/>
      <c r="C46" s="487"/>
      <c r="D46" s="491" t="s">
        <v>177</v>
      </c>
      <c r="J46" s="489"/>
      <c r="K46" s="489"/>
      <c r="L46" s="481">
        <v>31</v>
      </c>
      <c r="M46" s="492">
        <v>2727179072946</v>
      </c>
      <c r="O46" s="435"/>
      <c r="P46" s="435"/>
    </row>
    <row r="47" spans="1:19" s="481" customFormat="1">
      <c r="A47" s="374"/>
      <c r="B47" s="374"/>
      <c r="C47" s="487"/>
      <c r="D47" s="487"/>
      <c r="J47" s="489"/>
      <c r="K47" s="489"/>
      <c r="O47" s="435"/>
      <c r="P47" s="435"/>
    </row>
    <row r="48" spans="1:19" s="481" customFormat="1">
      <c r="A48" s="374"/>
      <c r="B48" s="374"/>
      <c r="C48" s="487"/>
      <c r="D48" s="487"/>
      <c r="J48" s="489"/>
      <c r="K48" s="489"/>
      <c r="O48" s="435"/>
      <c r="P48" s="435"/>
    </row>
    <row r="49" spans="1:16" s="481" customFormat="1">
      <c r="A49" s="374"/>
      <c r="B49" s="374"/>
      <c r="C49" s="487"/>
      <c r="D49" s="487"/>
      <c r="J49" s="489"/>
      <c r="K49" s="489"/>
      <c r="O49" s="435"/>
      <c r="P49" s="435"/>
    </row>
    <row r="50" spans="1:16" s="481" customFormat="1">
      <c r="A50" s="374"/>
      <c r="B50" s="374"/>
      <c r="C50" s="487"/>
      <c r="D50" s="487"/>
      <c r="J50" s="493"/>
      <c r="K50" s="494"/>
      <c r="M50" s="495"/>
      <c r="O50" s="435"/>
      <c r="P50" s="435"/>
    </row>
    <row r="51" spans="1:16" s="481" customFormat="1">
      <c r="A51" s="374"/>
      <c r="B51" s="374"/>
      <c r="C51" s="487"/>
      <c r="D51" s="487"/>
      <c r="J51" s="493"/>
      <c r="K51" s="494"/>
      <c r="M51" s="495"/>
      <c r="O51" s="435"/>
      <c r="P51" s="435"/>
    </row>
    <row r="52" spans="1:16" s="481" customFormat="1">
      <c r="A52" s="374"/>
      <c r="B52" s="374"/>
      <c r="C52" s="487"/>
      <c r="D52" s="487"/>
      <c r="J52" s="493"/>
      <c r="K52" s="494"/>
      <c r="M52" s="495"/>
      <c r="O52" s="435"/>
      <c r="P52" s="435"/>
    </row>
    <row r="53" spans="1:16" s="481" customFormat="1">
      <c r="A53" s="374"/>
      <c r="B53" s="374"/>
      <c r="C53" s="487"/>
      <c r="D53" s="487"/>
      <c r="J53" s="489"/>
      <c r="K53" s="435"/>
      <c r="O53" s="435"/>
      <c r="P53" s="435"/>
    </row>
    <row r="54" spans="1:16" s="481" customFormat="1">
      <c r="A54" s="405"/>
      <c r="B54" s="405"/>
      <c r="C54" s="487"/>
      <c r="D54" s="350"/>
      <c r="E54" s="350"/>
      <c r="J54" s="489"/>
      <c r="K54" s="494"/>
      <c r="O54" s="435"/>
      <c r="P54" s="435"/>
    </row>
    <row r="55" spans="1:16" s="481" customFormat="1">
      <c r="A55" s="402" t="s">
        <v>237</v>
      </c>
      <c r="B55" s="374"/>
      <c r="C55" s="487"/>
      <c r="D55" s="347" t="s">
        <v>458</v>
      </c>
      <c r="J55" s="489"/>
      <c r="K55" s="494"/>
      <c r="O55" s="435"/>
      <c r="P55" s="435"/>
    </row>
    <row r="56" spans="1:16" s="481" customFormat="1">
      <c r="A56" s="402" t="s">
        <v>617</v>
      </c>
      <c r="B56" s="374"/>
      <c r="C56" s="487"/>
      <c r="D56" s="347"/>
      <c r="J56" s="489"/>
      <c r="K56" s="494"/>
      <c r="O56" s="435"/>
      <c r="P56" s="435"/>
    </row>
    <row r="57" spans="1:16" s="481" customFormat="1">
      <c r="A57" s="374" t="s">
        <v>238</v>
      </c>
      <c r="B57" s="374"/>
      <c r="C57" s="487"/>
      <c r="D57" s="349"/>
      <c r="J57" s="489"/>
      <c r="K57" s="489"/>
      <c r="O57" s="435"/>
      <c r="P57" s="435"/>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73"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L9BPkcQfS4Q9Z68hiNVTu6mXT9rcl7YI9gGsiJYIOWw=</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mLufDCwnZsZKBmpbHQVNEaJ13W+nan5hOOvSc8w+Lsg=</DigestValue>
    </Reference>
  </SignedInfo>
  <SignatureValue>VJEiluXUBxWFv351NfHJn/YhU3p6FevVjAsCasumMuoVP1lHWx95o0XtB2yxlOak5eXZy7J3VPsk
JjmAjscd5t/ieZDiWxdKCR/ffuO85Q8FG1Fu3UX3F4kkZWPxEtQnCa3BFDy+yX6lZ9HrZ6omE3D+
ybAbYsDkHfnUiPJri5bvU5P69GzyqP7DedihUrwcRFn8p614iLoT2UeqcQyfAfzC/o6mocGAaOe6
EdCqckwOAMOyy20dGsNmpZRlreVnvz2JVWsoibwy9BarpUEoexzElUDLy8JkI74XMPj+S+8yJy8P
t1KcZnflXKlmJyqgA01pPge5dNK1BbTV6qzy4w==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OusmjV7mjnktuCWYNyp0nKghBGQ+vxJk7QwDlDIQpM0=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pWIL639uk8OLoF3RQCsFYbY5dqwiGdztgkktOpa15L0=</DigestValue>
      </Reference>
      <Reference URI="/xl/printerSettings/printerSettings11.bin?ContentType=application/vnd.openxmlformats-officedocument.spreadsheetml.printerSettings">
        <DigestMethod Algorithm="http://www.w3.org/2001/04/xmlenc#sha256"/>
        <DigestValue>e6dBMVGfjYthUEDI6itW/IPNvkxq9nvtSO1akGdugXo=</DigestValue>
      </Reference>
      <Reference URI="/xl/printerSettings/printerSettings12.bin?ContentType=application/vnd.openxmlformats-officedocument.spreadsheetml.printerSettings">
        <DigestMethod Algorithm="http://www.w3.org/2001/04/xmlenc#sha256"/>
        <DigestValue>ishJXyEjaN7CYi0N5pNrk9pH+IfRZEsaWqjuvkOn/js=</DigestValue>
      </Reference>
      <Reference URI="/xl/printerSettings/printerSettings13.bin?ContentType=application/vnd.openxmlformats-officedocument.spreadsheetml.printerSettings">
        <DigestMethod Algorithm="http://www.w3.org/2001/04/xmlenc#sha256"/>
        <DigestValue>Mam6SUJzOfhr7ftMYX62a45k3BgWQG0vb0ZDj6dSz0A=</DigestValue>
      </Reference>
      <Reference URI="/xl/printerSettings/printerSettings14.bin?ContentType=application/vnd.openxmlformats-officedocument.spreadsheetml.printerSettings">
        <DigestMethod Algorithm="http://www.w3.org/2001/04/xmlenc#sha256"/>
        <DigestValue>Mam6SUJzOfhr7ftMYX62a45k3BgWQG0vb0ZDj6dSz0A=</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3dFwyn4Zy2h11AM+EnjrsOd2kfH0sZ1coVsfMNXgoIQ=</DigestValue>
      </Reference>
      <Reference URI="/xl/printerSettings/printerSettings4.bin?ContentType=application/vnd.openxmlformats-officedocument.spreadsheetml.printerSettings">
        <DigestMethod Algorithm="http://www.w3.org/2001/04/xmlenc#sha256"/>
        <DigestValue>ishJXyEjaN7CYi0N5pNrk9pH+IfRZEsaWqjuvkOn/js=</DigestValue>
      </Reference>
      <Reference URI="/xl/printerSettings/printerSettings5.bin?ContentType=application/vnd.openxmlformats-officedocument.spreadsheetml.printerSettings">
        <DigestMethod Algorithm="http://www.w3.org/2001/04/xmlenc#sha256"/>
        <DigestValue>ishJXyEjaN7CYi0N5pNrk9pH+IfRZEsaWqjuvkOn/js=</DigestValue>
      </Reference>
      <Reference URI="/xl/printerSettings/printerSettings6.bin?ContentType=application/vnd.openxmlformats-officedocument.spreadsheetml.printerSettings">
        <DigestMethod Algorithm="http://www.w3.org/2001/04/xmlenc#sha256"/>
        <DigestValue>ishJXyEjaN7CYi0N5pNrk9pH+IfRZEsaWqjuvkOn/js=</DigestValue>
      </Reference>
      <Reference URI="/xl/printerSettings/printerSettings7.bin?ContentType=application/vnd.openxmlformats-officedocument.spreadsheetml.printerSettings">
        <DigestMethod Algorithm="http://www.w3.org/2001/04/xmlenc#sha256"/>
        <DigestValue>ishJXyEjaN7CYi0N5pNrk9pH+IfRZEsaWqjuvkOn/js=</DigestValue>
      </Reference>
      <Reference URI="/xl/printerSettings/printerSettings8.bin?ContentType=application/vnd.openxmlformats-officedocument.spreadsheetml.printerSettings">
        <DigestMethod Algorithm="http://www.w3.org/2001/04/xmlenc#sha256"/>
        <DigestValue>Mam6SUJzOfhr7ftMYX62a45k3BgWQG0vb0ZDj6dSz0A=</DigestValue>
      </Reference>
      <Reference URI="/xl/printerSettings/printerSettings9.bin?ContentType=application/vnd.openxmlformats-officedocument.spreadsheetml.printerSettings">
        <DigestMethod Algorithm="http://www.w3.org/2001/04/xmlenc#sha256"/>
        <DigestValue>3dFwyn4Zy2h11AM+EnjrsOd2kfH0sZ1coVsfMNXgoIQ=</DigestValue>
      </Reference>
      <Reference URI="/xl/sharedStrings.xml?ContentType=application/vnd.openxmlformats-officedocument.spreadsheetml.sharedStrings+xml">
        <DigestMethod Algorithm="http://www.w3.org/2001/04/xmlenc#sha256"/>
        <DigestValue>OSXol+alJuNcnQxb1y5u1wey+cetNHrVvPFMTKcI6U8=</DigestValue>
      </Reference>
      <Reference URI="/xl/styles.xml?ContentType=application/vnd.openxmlformats-officedocument.spreadsheetml.styles+xml">
        <DigestMethod Algorithm="http://www.w3.org/2001/04/xmlenc#sha256"/>
        <DigestValue>zFHBpiztvl3TT++lLQpW8J9/8/+IZlKvTvG82dTzBqw=</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ZnSUfau3KWJ8gLI+jrw4bgL3WuScDk4ATdIOiq3dXgU=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H9Qj7Lt+MflwP7AeM3wwSdhMulJlqr2pgEOmGmzBYQ0=</DigestValue>
      </Reference>
      <Reference URI="/xl/worksheets/sheet10.xml?ContentType=application/vnd.openxmlformats-officedocument.spreadsheetml.worksheet+xml">
        <DigestMethod Algorithm="http://www.w3.org/2001/04/xmlenc#sha256"/>
        <DigestValue>Lbvie6WWSEXFySeeVHHHXFQGaRGeWAzLNKZW5zTbcq0=</DigestValue>
      </Reference>
      <Reference URI="/xl/worksheets/sheet11.xml?ContentType=application/vnd.openxmlformats-officedocument.spreadsheetml.worksheet+xml">
        <DigestMethod Algorithm="http://www.w3.org/2001/04/xmlenc#sha256"/>
        <DigestValue>dTudc5QlClsK5U9dxvhgAzKLmIEyBzyGw3gl6GgG174=</DigestValue>
      </Reference>
      <Reference URI="/xl/worksheets/sheet12.xml?ContentType=application/vnd.openxmlformats-officedocument.spreadsheetml.worksheet+xml">
        <DigestMethod Algorithm="http://www.w3.org/2001/04/xmlenc#sha256"/>
        <DigestValue>N7874WNtVVw5m8XfEzVu1BbMXQDJPvHoPzfJLOezCsI=</DigestValue>
      </Reference>
      <Reference URI="/xl/worksheets/sheet13.xml?ContentType=application/vnd.openxmlformats-officedocument.spreadsheetml.worksheet+xml">
        <DigestMethod Algorithm="http://www.w3.org/2001/04/xmlenc#sha256"/>
        <DigestValue>UeEig2MtActoeyaN/+bjHq2qpRDHcIsM21eHIX761bs=</DigestValue>
      </Reference>
      <Reference URI="/xl/worksheets/sheet14.xml?ContentType=application/vnd.openxmlformats-officedocument.spreadsheetml.worksheet+xml">
        <DigestMethod Algorithm="http://www.w3.org/2001/04/xmlenc#sha256"/>
        <DigestValue>CE6q6qqwIlfZsHvtQQET/JqJVRtt9QsNgeLrY0/JBr8=</DigestValue>
      </Reference>
      <Reference URI="/xl/worksheets/sheet2.xml?ContentType=application/vnd.openxmlformats-officedocument.spreadsheetml.worksheet+xml">
        <DigestMethod Algorithm="http://www.w3.org/2001/04/xmlenc#sha256"/>
        <DigestValue>tHOIVUxtfit2GNe1BAwVDC3TOOpr92VxKaNY8KQ43/A=</DigestValue>
      </Reference>
      <Reference URI="/xl/worksheets/sheet3.xml?ContentType=application/vnd.openxmlformats-officedocument.spreadsheetml.worksheet+xml">
        <DigestMethod Algorithm="http://www.w3.org/2001/04/xmlenc#sha256"/>
        <DigestValue>Of4qEGizFBnRUP/wLhcidi8hljRwAJO/DGvT/+YKN4o=</DigestValue>
      </Reference>
      <Reference URI="/xl/worksheets/sheet4.xml?ContentType=application/vnd.openxmlformats-officedocument.spreadsheetml.worksheet+xml">
        <DigestMethod Algorithm="http://www.w3.org/2001/04/xmlenc#sha256"/>
        <DigestValue>ycyH6jjtw6RUIBp/4k3u0l2/lYe84U6q5/+GS+LuKZY=</DigestValue>
      </Reference>
      <Reference URI="/xl/worksheets/sheet5.xml?ContentType=application/vnd.openxmlformats-officedocument.spreadsheetml.worksheet+xml">
        <DigestMethod Algorithm="http://www.w3.org/2001/04/xmlenc#sha256"/>
        <DigestValue>VACK51ZTtoz0tRfLJ9AHE9fY6BLV2I9mwtz5utfhAFM=</DigestValue>
      </Reference>
      <Reference URI="/xl/worksheets/sheet6.xml?ContentType=application/vnd.openxmlformats-officedocument.spreadsheetml.worksheet+xml">
        <DigestMethod Algorithm="http://www.w3.org/2001/04/xmlenc#sha256"/>
        <DigestValue>ip1HQX5UQzHhcw0+1Yl8o+XFwAV0xM9L9/9sFkdbKE4=</DigestValue>
      </Reference>
      <Reference URI="/xl/worksheets/sheet7.xml?ContentType=application/vnd.openxmlformats-officedocument.spreadsheetml.worksheet+xml">
        <DigestMethod Algorithm="http://www.w3.org/2001/04/xmlenc#sha256"/>
        <DigestValue>1xTWb7XndVFyxUJOeJiFrdFzTZuBLbt3hDuEjMuETtI=</DigestValue>
      </Reference>
      <Reference URI="/xl/worksheets/sheet8.xml?ContentType=application/vnd.openxmlformats-officedocument.spreadsheetml.worksheet+xml">
        <DigestMethod Algorithm="http://www.w3.org/2001/04/xmlenc#sha256"/>
        <DigestValue>wTVGFUIBqENBph9uAxh1llsjDaJ0Ie2NqhZuKPL72m8=</DigestValue>
      </Reference>
      <Reference URI="/xl/worksheets/sheet9.xml?ContentType=application/vnd.openxmlformats-officedocument.spreadsheetml.worksheet+xml">
        <DigestMethod Algorithm="http://www.w3.org/2001/04/xmlenc#sha256"/>
        <DigestValue>o59tn5VLTyplL239q1rvmAuURyj07ioEgxC5GQme3a0=</DigestValue>
      </Reference>
    </Manifest>
    <SignatureProperties>
      <SignatureProperty Id="idSignatureTime" Target="#idPackageSignature">
        <mdssi:SignatureTime xmlns:mdssi="http://schemas.openxmlformats.org/package/2006/digital-signature">
          <mdssi:Format>YYYY-MM-DDThh:mm:ssTZD</mdssi:Format>
          <mdssi:Value>2024-09-10T06:55:50Z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2024-09-10T06:55:50Z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xZUTpaAnQLRM7TER4MkYCjI7zaqGqjcW6MgRQ/VKR/4=</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JrQpmS436naEVhP2f01fdhvD/geq1aKBuq1QooUPE5s=</DigestValue>
    </Reference>
  </SignedInfo>
  <SignatureValue>uWXmzKXn0yvaOHScJyzVOQYkGXEYZImT3CWwZ/UHXaZwhwijKIQu4b5/kYqJ+Ogs83Jg0/qCSCuY
VPB6FPb2Cy/ywC78ZRuRIdTSUA5UoOOz8/MaS0Vg1XZThSI4t9d7AlUxbjnpyLpMVQuVsg5FoE4O
a076ssteXwyOMPmFRQbj6qV3kljG3Cih5QHr7W/KOA0jbeBAl4AJ7ifuJO94lzQC9SNcrxkuuRp3
G/LYBpcTmo3OhwVyChB3M01yg+TLJ5jFGOFq3NlCBux/LSyzrKGRW523B4jDEn7FrB8yDdyOwxSF
aENs5w5OF9Bh2PL5EHvvxr+5ksBau5GnddSY1w==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OusmjV7mjnktuCWYNyp0nKghBGQ+vxJk7QwDlDIQpM0=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pWIL639uk8OLoF3RQCsFYbY5dqwiGdztgkktOpa15L0=</DigestValue>
      </Reference>
      <Reference URI="/xl/printerSettings/printerSettings11.bin?ContentType=application/vnd.openxmlformats-officedocument.spreadsheetml.printerSettings">
        <DigestMethod Algorithm="http://www.w3.org/2001/04/xmlenc#sha256"/>
        <DigestValue>e6dBMVGfjYthUEDI6itW/IPNvkxq9nvtSO1akGdugXo=</DigestValue>
      </Reference>
      <Reference URI="/xl/printerSettings/printerSettings12.bin?ContentType=application/vnd.openxmlformats-officedocument.spreadsheetml.printerSettings">
        <DigestMethod Algorithm="http://www.w3.org/2001/04/xmlenc#sha256"/>
        <DigestValue>ishJXyEjaN7CYi0N5pNrk9pH+IfRZEsaWqjuvkOn/js=</DigestValue>
      </Reference>
      <Reference URI="/xl/printerSettings/printerSettings13.bin?ContentType=application/vnd.openxmlformats-officedocument.spreadsheetml.printerSettings">
        <DigestMethod Algorithm="http://www.w3.org/2001/04/xmlenc#sha256"/>
        <DigestValue>Mam6SUJzOfhr7ftMYX62a45k3BgWQG0vb0ZDj6dSz0A=</DigestValue>
      </Reference>
      <Reference URI="/xl/printerSettings/printerSettings14.bin?ContentType=application/vnd.openxmlformats-officedocument.spreadsheetml.printerSettings">
        <DigestMethod Algorithm="http://www.w3.org/2001/04/xmlenc#sha256"/>
        <DigestValue>Mam6SUJzOfhr7ftMYX62a45k3BgWQG0vb0ZDj6dSz0A=</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3dFwyn4Zy2h11AM+EnjrsOd2kfH0sZ1coVsfMNXgoIQ=</DigestValue>
      </Reference>
      <Reference URI="/xl/printerSettings/printerSettings4.bin?ContentType=application/vnd.openxmlformats-officedocument.spreadsheetml.printerSettings">
        <DigestMethod Algorithm="http://www.w3.org/2001/04/xmlenc#sha256"/>
        <DigestValue>ishJXyEjaN7CYi0N5pNrk9pH+IfRZEsaWqjuvkOn/js=</DigestValue>
      </Reference>
      <Reference URI="/xl/printerSettings/printerSettings5.bin?ContentType=application/vnd.openxmlformats-officedocument.spreadsheetml.printerSettings">
        <DigestMethod Algorithm="http://www.w3.org/2001/04/xmlenc#sha256"/>
        <DigestValue>ishJXyEjaN7CYi0N5pNrk9pH+IfRZEsaWqjuvkOn/js=</DigestValue>
      </Reference>
      <Reference URI="/xl/printerSettings/printerSettings6.bin?ContentType=application/vnd.openxmlformats-officedocument.spreadsheetml.printerSettings">
        <DigestMethod Algorithm="http://www.w3.org/2001/04/xmlenc#sha256"/>
        <DigestValue>ishJXyEjaN7CYi0N5pNrk9pH+IfRZEsaWqjuvkOn/js=</DigestValue>
      </Reference>
      <Reference URI="/xl/printerSettings/printerSettings7.bin?ContentType=application/vnd.openxmlformats-officedocument.spreadsheetml.printerSettings">
        <DigestMethod Algorithm="http://www.w3.org/2001/04/xmlenc#sha256"/>
        <DigestValue>ishJXyEjaN7CYi0N5pNrk9pH+IfRZEsaWqjuvkOn/js=</DigestValue>
      </Reference>
      <Reference URI="/xl/printerSettings/printerSettings8.bin?ContentType=application/vnd.openxmlformats-officedocument.spreadsheetml.printerSettings">
        <DigestMethod Algorithm="http://www.w3.org/2001/04/xmlenc#sha256"/>
        <DigestValue>Mam6SUJzOfhr7ftMYX62a45k3BgWQG0vb0ZDj6dSz0A=</DigestValue>
      </Reference>
      <Reference URI="/xl/printerSettings/printerSettings9.bin?ContentType=application/vnd.openxmlformats-officedocument.spreadsheetml.printerSettings">
        <DigestMethod Algorithm="http://www.w3.org/2001/04/xmlenc#sha256"/>
        <DigestValue>3dFwyn4Zy2h11AM+EnjrsOd2kfH0sZ1coVsfMNXgoIQ=</DigestValue>
      </Reference>
      <Reference URI="/xl/sharedStrings.xml?ContentType=application/vnd.openxmlformats-officedocument.spreadsheetml.sharedStrings+xml">
        <DigestMethod Algorithm="http://www.w3.org/2001/04/xmlenc#sha256"/>
        <DigestValue>OSXol+alJuNcnQxb1y5u1wey+cetNHrVvPFMTKcI6U8=</DigestValue>
      </Reference>
      <Reference URI="/xl/styles.xml?ContentType=application/vnd.openxmlformats-officedocument.spreadsheetml.styles+xml">
        <DigestMethod Algorithm="http://www.w3.org/2001/04/xmlenc#sha256"/>
        <DigestValue>zFHBpiztvl3TT++lLQpW8J9/8/+IZlKvTvG82dTzBqw=</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ZnSUfau3KWJ8gLI+jrw4bgL3WuScDk4ATdIOiq3dXgU=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H9Qj7Lt+MflwP7AeM3wwSdhMulJlqr2pgEOmGmzBYQ0=</DigestValue>
      </Reference>
      <Reference URI="/xl/worksheets/sheet10.xml?ContentType=application/vnd.openxmlformats-officedocument.spreadsheetml.worksheet+xml">
        <DigestMethod Algorithm="http://www.w3.org/2001/04/xmlenc#sha256"/>
        <DigestValue>Lbvie6WWSEXFySeeVHHHXFQGaRGeWAzLNKZW5zTbcq0=</DigestValue>
      </Reference>
      <Reference URI="/xl/worksheets/sheet11.xml?ContentType=application/vnd.openxmlformats-officedocument.spreadsheetml.worksheet+xml">
        <DigestMethod Algorithm="http://www.w3.org/2001/04/xmlenc#sha256"/>
        <DigestValue>dTudc5QlClsK5U9dxvhgAzKLmIEyBzyGw3gl6GgG174=</DigestValue>
      </Reference>
      <Reference URI="/xl/worksheets/sheet12.xml?ContentType=application/vnd.openxmlformats-officedocument.spreadsheetml.worksheet+xml">
        <DigestMethod Algorithm="http://www.w3.org/2001/04/xmlenc#sha256"/>
        <DigestValue>N7874WNtVVw5m8XfEzVu1BbMXQDJPvHoPzfJLOezCsI=</DigestValue>
      </Reference>
      <Reference URI="/xl/worksheets/sheet13.xml?ContentType=application/vnd.openxmlformats-officedocument.spreadsheetml.worksheet+xml">
        <DigestMethod Algorithm="http://www.w3.org/2001/04/xmlenc#sha256"/>
        <DigestValue>UeEig2MtActoeyaN/+bjHq2qpRDHcIsM21eHIX761bs=</DigestValue>
      </Reference>
      <Reference URI="/xl/worksheets/sheet14.xml?ContentType=application/vnd.openxmlformats-officedocument.spreadsheetml.worksheet+xml">
        <DigestMethod Algorithm="http://www.w3.org/2001/04/xmlenc#sha256"/>
        <DigestValue>CE6q6qqwIlfZsHvtQQET/JqJVRtt9QsNgeLrY0/JBr8=</DigestValue>
      </Reference>
      <Reference URI="/xl/worksheets/sheet2.xml?ContentType=application/vnd.openxmlformats-officedocument.spreadsheetml.worksheet+xml">
        <DigestMethod Algorithm="http://www.w3.org/2001/04/xmlenc#sha256"/>
        <DigestValue>tHOIVUxtfit2GNe1BAwVDC3TOOpr92VxKaNY8KQ43/A=</DigestValue>
      </Reference>
      <Reference URI="/xl/worksheets/sheet3.xml?ContentType=application/vnd.openxmlformats-officedocument.spreadsheetml.worksheet+xml">
        <DigestMethod Algorithm="http://www.w3.org/2001/04/xmlenc#sha256"/>
        <DigestValue>Of4qEGizFBnRUP/wLhcidi8hljRwAJO/DGvT/+YKN4o=</DigestValue>
      </Reference>
      <Reference URI="/xl/worksheets/sheet4.xml?ContentType=application/vnd.openxmlformats-officedocument.spreadsheetml.worksheet+xml">
        <DigestMethod Algorithm="http://www.w3.org/2001/04/xmlenc#sha256"/>
        <DigestValue>ycyH6jjtw6RUIBp/4k3u0l2/lYe84U6q5/+GS+LuKZY=</DigestValue>
      </Reference>
      <Reference URI="/xl/worksheets/sheet5.xml?ContentType=application/vnd.openxmlformats-officedocument.spreadsheetml.worksheet+xml">
        <DigestMethod Algorithm="http://www.w3.org/2001/04/xmlenc#sha256"/>
        <DigestValue>VACK51ZTtoz0tRfLJ9AHE9fY6BLV2I9mwtz5utfhAFM=</DigestValue>
      </Reference>
      <Reference URI="/xl/worksheets/sheet6.xml?ContentType=application/vnd.openxmlformats-officedocument.spreadsheetml.worksheet+xml">
        <DigestMethod Algorithm="http://www.w3.org/2001/04/xmlenc#sha256"/>
        <DigestValue>ip1HQX5UQzHhcw0+1Yl8o+XFwAV0xM9L9/9sFkdbKE4=</DigestValue>
      </Reference>
      <Reference URI="/xl/worksheets/sheet7.xml?ContentType=application/vnd.openxmlformats-officedocument.spreadsheetml.worksheet+xml">
        <DigestMethod Algorithm="http://www.w3.org/2001/04/xmlenc#sha256"/>
        <DigestValue>1xTWb7XndVFyxUJOeJiFrdFzTZuBLbt3hDuEjMuETtI=</DigestValue>
      </Reference>
      <Reference URI="/xl/worksheets/sheet8.xml?ContentType=application/vnd.openxmlformats-officedocument.spreadsheetml.worksheet+xml">
        <DigestMethod Algorithm="http://www.w3.org/2001/04/xmlenc#sha256"/>
        <DigestValue>wTVGFUIBqENBph9uAxh1llsjDaJ0Ie2NqhZuKPL72m8=</DigestValue>
      </Reference>
      <Reference URI="/xl/worksheets/sheet9.xml?ContentType=application/vnd.openxmlformats-officedocument.spreadsheetml.worksheet+xml">
        <DigestMethod Algorithm="http://www.w3.org/2001/04/xmlenc#sha256"/>
        <DigestValue>o59tn5VLTyplL239q1rvmAuURyj07ioEgxC5GQme3a0=</DigestValue>
      </Reference>
    </Manifest>
    <SignatureProperties>
      <SignatureProperty Id="idSignatureTime" Target="#idPackageSignature">
        <mdssi:SignatureTime xmlns:mdssi="http://schemas.openxmlformats.org/package/2006/digital-signature">
          <mdssi:Format>YYYY-MM-DDThh:mm:ssTZD</mdssi:Format>
          <mdssi:Value>2024-09-10T08:09:32Z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2024-09-10T08:09:32Z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2024-09-09T05:27:40Z</cp:lastPrinted>
  <dcterms:created xsi:type="dcterms:W3CDTF">2013-10-21T08:38:47Z</dcterms:created>
  <dcterms:modified xsi:type="dcterms:W3CDTF">2024-09-09T05:30:14Z</dcterms:modified>
</cp:coreProperties>
</file>