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<sst xmlns="http://schemas.openxmlformats.org/spreadsheetml/2006/main" count="1388" uniqueCount="597">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</sst>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tabSelected="1" topLeftCell="C24" zoomScale="75" zoomScaleNormal="75" workbookViewId="0">
      <selection activeCell="F41" sqref="F41:G41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42" t="s">
        <v>563</v>
      </c>
      <c r="C1" s="342"/>
      <c r="D1" s="342"/>
      <c r="E1" s="342"/>
      <c r="F1" s="342"/>
      <c r="G1" s="342"/>
    </row>
    <row r="2" spans="2:7" ht="15.75" customHeight="1">
      <c r="B2" s="366" t="s">
        <v>564</v>
      </c>
      <c r="C2" s="366"/>
      <c r="D2" s="366"/>
      <c r="E2" s="366"/>
      <c r="F2" s="366"/>
      <c r="G2" s="366"/>
    </row>
    <row r="3" spans="2:7" ht="19.5" customHeight="1">
      <c r="B3" s="367" t="s">
        <v>582</v>
      </c>
      <c r="C3" s="367"/>
      <c r="D3" s="367"/>
      <c r="E3" s="367"/>
      <c r="F3" s="367"/>
      <c r="G3" s="367"/>
    </row>
    <row r="4" spans="2:7" ht="18" customHeight="1">
      <c r="B4" s="368" t="s">
        <v>565</v>
      </c>
      <c r="C4" s="368"/>
      <c r="D4" s="368"/>
      <c r="E4" s="368"/>
      <c r="F4" s="368"/>
      <c r="G4" s="36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42" t="s">
        <v>566</v>
      </c>
      <c r="C6" s="342"/>
      <c r="D6" s="342"/>
      <c r="E6" s="342"/>
      <c r="F6" s="342"/>
      <c r="G6" s="342"/>
    </row>
    <row r="7" spans="2:7" ht="15.75" customHeight="1">
      <c r="B7" s="342" t="s">
        <v>567</v>
      </c>
      <c r="C7" s="342"/>
      <c r="D7" s="342"/>
      <c r="E7" s="342"/>
      <c r="F7" s="342"/>
      <c r="G7" s="342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1" t="s">
        <v>572</v>
      </c>
      <c r="C18" s="361"/>
      <c r="D18" s="361"/>
      <c r="E18" s="161" t="str">
        <f>"Từ ngày "&amp;TEXT(H18,"dd/mm/yyyy")&amp;" đến "&amp;TEXT(H19,"dd/mm/yyyy")</f>
        <v>Từ ngày 19/08/2024 đến 25/08/2024</v>
      </c>
      <c r="H18" s="176">
        <v>45523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19/08/2024 to 25/08/2024</v>
      </c>
      <c r="H19" s="176">
        <f>H18+6</f>
        <v>45529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45530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76">
        <f>E20</f>
        <v>45530</v>
      </c>
      <c r="F21" s="376"/>
      <c r="G21" s="376"/>
      <c r="H21" s="376"/>
      <c r="I21" s="176"/>
    </row>
    <row r="22" spans="2:12" ht="15.75" customHeight="1" thickBo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69" t="s">
        <v>531</v>
      </c>
      <c r="C23" s="370"/>
      <c r="D23" s="371" t="s">
        <v>541</v>
      </c>
      <c r="E23" s="370"/>
      <c r="F23" s="184" t="s">
        <v>542</v>
      </c>
      <c r="G23" s="272" t="s">
        <v>560</v>
      </c>
      <c r="I23" s="179"/>
      <c r="L23" s="185"/>
    </row>
    <row r="24" spans="2:12" ht="15.75" customHeight="1">
      <c r="B24" s="372" t="s">
        <v>27</v>
      </c>
      <c r="C24" s="373"/>
      <c r="D24" s="374" t="s">
        <v>330</v>
      </c>
      <c r="E24" s="375"/>
      <c r="F24" s="186" t="s">
        <v>543</v>
      </c>
      <c r="G24" s="273" t="s">
        <v>559</v>
      </c>
      <c r="I24" s="179"/>
      <c r="L24" s="185"/>
    </row>
    <row r="25" spans="2:12" ht="15.75" customHeight="1">
      <c r="B25" s="187"/>
      <c r="C25" s="188"/>
      <c r="D25" s="189"/>
      <c r="E25" s="189"/>
      <c r="F25" s="190">
        <f>H19</f>
        <v>45529</v>
      </c>
      <c r="G25" s="191">
        <f>+H18-1</f>
        <v>45522</v>
      </c>
      <c r="H25" s="192"/>
      <c r="I25" s="179"/>
      <c r="L25" s="185"/>
    </row>
    <row r="26" spans="2:12" ht="15.75" customHeight="1">
      <c r="B26" s="364" t="s">
        <v>574</v>
      </c>
      <c r="C26" s="365"/>
      <c r="D26" s="193" t="s">
        <v>544</v>
      </c>
      <c r="E26" s="193"/>
      <c r="F26" s="194"/>
      <c r="G26" s="274"/>
      <c r="I26" s="179"/>
      <c r="L26" s="195"/>
    </row>
    <row r="27" spans="2:12" ht="15.75" customHeight="1">
      <c r="B27" s="196"/>
      <c r="C27" s="197"/>
      <c r="D27" s="198" t="s">
        <v>545</v>
      </c>
      <c r="E27" s="199"/>
      <c r="F27" s="294"/>
      <c r="G27" s="277"/>
      <c r="I27" s="200"/>
      <c r="L27" s="195"/>
    </row>
    <row r="28" spans="2:12" ht="15.75" customHeight="1">
      <c r="B28" s="357">
        <v>1</v>
      </c>
      <c r="C28" s="358"/>
      <c r="D28" s="201" t="s">
        <v>546</v>
      </c>
      <c r="E28" s="202"/>
      <c r="F28" s="295"/>
      <c r="G28" s="296"/>
      <c r="I28" s="203"/>
      <c r="L28" s="195"/>
    </row>
    <row r="29" spans="2:12" ht="15.75" customHeight="1">
      <c r="B29" s="204"/>
      <c r="C29" s="205"/>
      <c r="D29" s="206" t="s">
        <v>547</v>
      </c>
      <c r="E29" s="207"/>
      <c r="F29" s="276"/>
      <c r="G29" s="277"/>
      <c r="I29" s="203"/>
      <c r="L29" s="195"/>
    </row>
    <row r="30" spans="2:12" ht="15.75" customHeight="1">
      <c r="B30" s="359">
        <v>1.1000000000000001</v>
      </c>
      <c r="C30" s="360"/>
      <c r="D30" s="208" t="s">
        <v>584</v>
      </c>
      <c r="E30" s="209"/>
      <c r="F30" s="163">
        <f>G34</f>
        <v>245093982992</v>
      </c>
      <c r="G30" s="282">
        <v>234795626400</v>
      </c>
      <c r="H30" s="210"/>
      <c r="I30" s="211"/>
      <c r="J30" s="210"/>
      <c r="K30" s="210"/>
      <c r="L30" s="185"/>
    </row>
    <row r="31" spans="2:12" ht="15.75" customHeight="1">
      <c r="B31" s="362">
        <v>1.2</v>
      </c>
      <c r="C31" s="363"/>
      <c r="D31" s="212" t="s">
        <v>585</v>
      </c>
      <c r="E31" s="213"/>
      <c r="F31" s="261">
        <f>G35</f>
        <v>12057.5</v>
      </c>
      <c r="G31" s="283">
        <v>11651.35</v>
      </c>
      <c r="H31" s="210"/>
      <c r="I31" s="211"/>
      <c r="J31" s="210"/>
      <c r="K31" s="210"/>
      <c r="L31" s="185"/>
    </row>
    <row r="32" spans="2:12" ht="15.75" customHeight="1">
      <c r="B32" s="357">
        <v>2</v>
      </c>
      <c r="C32" s="358"/>
      <c r="D32" s="201" t="s">
        <v>548</v>
      </c>
      <c r="E32" s="202"/>
      <c r="F32" s="262"/>
      <c r="G32" s="284"/>
      <c r="H32" s="210"/>
      <c r="I32" s="211"/>
      <c r="J32" s="210"/>
      <c r="K32" s="210"/>
      <c r="L32" s="185"/>
    </row>
    <row r="33" spans="2:12" ht="15.75" customHeight="1">
      <c r="B33" s="214"/>
      <c r="C33" s="215"/>
      <c r="D33" s="212" t="s">
        <v>549</v>
      </c>
      <c r="E33" s="207"/>
      <c r="F33" s="263"/>
      <c r="G33" s="285"/>
      <c r="H33" s="210"/>
      <c r="I33" s="211"/>
      <c r="J33" s="210"/>
      <c r="K33" s="210"/>
      <c r="L33" s="185"/>
    </row>
    <row r="34" spans="2:12" ht="15.75" customHeight="1">
      <c r="B34" s="359">
        <v>2.1</v>
      </c>
      <c r="C34" s="360"/>
      <c r="D34" s="208" t="s">
        <v>586</v>
      </c>
      <c r="E34" s="209"/>
      <c r="F34" s="302">
        <v>251637412750</v>
      </c>
      <c r="G34" s="282">
        <v>245093982992</v>
      </c>
      <c r="H34" s="210"/>
      <c r="I34" s="211"/>
      <c r="J34" s="210"/>
      <c r="K34" s="210"/>
      <c r="L34" s="216"/>
    </row>
    <row r="35" spans="2:12" ht="15.75" customHeight="1">
      <c r="B35" s="362">
        <v>2.2000000000000002</v>
      </c>
      <c r="C35" s="363"/>
      <c r="D35" s="217" t="s">
        <v>587</v>
      </c>
      <c r="E35" s="207"/>
      <c r="F35" s="303">
        <v>12338.05</v>
      </c>
      <c r="G35" s="283">
        <v>12057.5</v>
      </c>
      <c r="H35" s="210"/>
      <c r="I35" s="211"/>
      <c r="J35" s="210"/>
      <c r="K35" s="210"/>
    </row>
    <row r="36" spans="2:12" ht="15.75" customHeight="1">
      <c r="B36" s="344">
        <v>3</v>
      </c>
      <c r="C36" s="345"/>
      <c r="D36" s="218" t="s">
        <v>576</v>
      </c>
      <c r="E36" s="219"/>
      <c r="F36" s="264"/>
      <c r="G36" s="286"/>
      <c r="H36" s="210"/>
      <c r="I36" s="211"/>
      <c r="J36" s="210"/>
      <c r="K36" s="210"/>
    </row>
    <row r="37" spans="2:12" ht="15.75" customHeight="1">
      <c r="B37" s="220"/>
      <c r="C37" s="221"/>
      <c r="D37" s="222" t="s">
        <v>577</v>
      </c>
      <c r="E37" s="223"/>
      <c r="F37" s="275">
        <f>F34-F30</f>
        <v>6543429758</v>
      </c>
      <c r="G37" s="275">
        <f>G34-G30</f>
        <v>10298356592</v>
      </c>
      <c r="H37" s="210"/>
      <c r="I37" s="211"/>
      <c r="J37" s="210"/>
      <c r="K37" s="210"/>
    </row>
    <row r="38" spans="2:12" ht="15.75" customHeight="1">
      <c r="B38" s="346">
        <v>3.1</v>
      </c>
      <c r="C38" s="347"/>
      <c r="D38" s="224" t="s">
        <v>550</v>
      </c>
      <c r="E38" s="225"/>
      <c r="F38" s="264"/>
      <c r="G38" s="286"/>
      <c r="H38" s="210"/>
      <c r="I38" s="211"/>
      <c r="J38" s="210"/>
      <c r="K38" s="210"/>
    </row>
    <row r="39" spans="2:12" ht="15.75" customHeight="1">
      <c r="B39" s="226"/>
      <c r="C39" s="227"/>
      <c r="D39" s="222" t="s">
        <v>551</v>
      </c>
      <c r="E39" s="228"/>
      <c r="F39" s="265">
        <f>F37-F41</f>
        <v>5707957663</v>
      </c>
      <c r="G39" s="265">
        <f>G37-G41</f>
        <v>8248571586</v>
      </c>
      <c r="H39" s="210"/>
      <c r="I39" s="211"/>
      <c r="J39" s="210"/>
      <c r="K39" s="210"/>
    </row>
    <row r="40" spans="2:12" ht="15.75" customHeight="1">
      <c r="B40" s="348">
        <v>3.2</v>
      </c>
      <c r="C40" s="349"/>
      <c r="D40" s="229" t="s">
        <v>583</v>
      </c>
      <c r="E40" s="230"/>
      <c r="F40" s="266"/>
      <c r="G40" s="287"/>
      <c r="H40" s="210"/>
      <c r="I40" s="211"/>
      <c r="J40" s="210"/>
      <c r="K40" s="210"/>
    </row>
    <row r="41" spans="2:12" ht="15.75" customHeight="1">
      <c r="B41" s="231"/>
      <c r="C41" s="232"/>
      <c r="D41" s="167" t="s">
        <v>579</v>
      </c>
      <c r="E41" s="228"/>
      <c r="F41" s="304">
        <v>835472095</v>
      </c>
      <c r="G41" s="304">
        <v>2049785006</v>
      </c>
      <c r="H41" s="210"/>
      <c r="I41" s="299"/>
      <c r="J41" s="210"/>
      <c r="K41" s="210"/>
    </row>
    <row r="42" spans="2:12" ht="15.75" customHeight="1">
      <c r="B42" s="348">
        <v>3.3</v>
      </c>
      <c r="C42" s="349"/>
      <c r="D42" s="224" t="s">
        <v>552</v>
      </c>
      <c r="E42" s="225"/>
      <c r="F42" s="267"/>
      <c r="G42" s="288"/>
      <c r="H42" s="210"/>
      <c r="I42" s="211"/>
      <c r="J42" s="210"/>
      <c r="K42" s="210"/>
    </row>
    <row r="43" spans="2:12" ht="15.75" customHeight="1">
      <c r="B43" s="226"/>
      <c r="C43" s="233"/>
      <c r="D43" s="167" t="s">
        <v>553</v>
      </c>
      <c r="E43" s="228"/>
      <c r="F43" s="268"/>
      <c r="G43" s="289"/>
      <c r="H43" s="210"/>
      <c r="I43" s="211"/>
      <c r="J43" s="210"/>
      <c r="K43" s="210"/>
    </row>
    <row r="44" spans="2:12" ht="15.75" customHeight="1">
      <c r="B44" s="344">
        <v>4</v>
      </c>
      <c r="C44" s="350">
        <v>4</v>
      </c>
      <c r="D44" s="234" t="s">
        <v>575</v>
      </c>
      <c r="E44" s="225"/>
      <c r="F44" s="300"/>
      <c r="G44" s="301"/>
      <c r="H44" s="210"/>
      <c r="I44" s="211"/>
      <c r="J44" s="210"/>
      <c r="K44" s="210"/>
    </row>
    <row r="45" spans="2:12" ht="15.75" customHeight="1">
      <c r="B45" s="235"/>
      <c r="C45" s="236"/>
      <c r="D45" s="167" t="s">
        <v>578</v>
      </c>
      <c r="E45" s="228"/>
      <c r="F45" s="269">
        <f>F35/F31-1</f>
        <v>2.326767572050592E-2</v>
      </c>
      <c r="G45" s="269">
        <f>G35/G31-1</f>
        <v>3.4858621533127021E-2</v>
      </c>
      <c r="H45" s="200"/>
      <c r="I45" s="211"/>
      <c r="J45" s="210"/>
      <c r="K45" s="210"/>
    </row>
    <row r="46" spans="2:12" ht="15.75" customHeight="1">
      <c r="B46" s="344">
        <v>5</v>
      </c>
      <c r="C46" s="350"/>
      <c r="D46" s="237" t="s">
        <v>554</v>
      </c>
      <c r="E46" s="238"/>
      <c r="F46" s="270"/>
      <c r="G46" s="290"/>
      <c r="H46" s="210"/>
      <c r="I46" s="211"/>
      <c r="J46" s="210"/>
      <c r="K46" s="210"/>
    </row>
    <row r="47" spans="2:12" ht="15.75" customHeight="1">
      <c r="B47" s="220"/>
      <c r="C47" s="221"/>
      <c r="D47" s="239" t="s">
        <v>555</v>
      </c>
      <c r="E47" s="240"/>
      <c r="F47" s="271"/>
      <c r="G47" s="291"/>
      <c r="H47" s="210"/>
      <c r="I47" s="211"/>
      <c r="J47" s="210"/>
      <c r="K47" s="210"/>
    </row>
    <row r="48" spans="2:12" ht="15.75" customHeight="1">
      <c r="B48" s="355">
        <v>5.0999999999999996</v>
      </c>
      <c r="C48" s="356"/>
      <c r="D48" s="241" t="s">
        <v>588</v>
      </c>
      <c r="E48" s="209"/>
      <c r="F48" s="306">
        <v>12961.94</v>
      </c>
      <c r="G48" s="292">
        <v>12961.94</v>
      </c>
      <c r="H48" s="210"/>
      <c r="I48" s="211"/>
      <c r="J48" s="210"/>
      <c r="K48" s="210"/>
    </row>
    <row r="49" spans="2:11" ht="15.75" customHeight="1">
      <c r="B49" s="355">
        <v>5.2</v>
      </c>
      <c r="C49" s="356"/>
      <c r="D49" s="242" t="s">
        <v>589</v>
      </c>
      <c r="E49" s="243"/>
      <c r="F49" s="306">
        <v>10812.96</v>
      </c>
      <c r="G49" s="293">
        <v>10812.96</v>
      </c>
      <c r="H49" s="210"/>
      <c r="I49" s="211"/>
      <c r="J49" s="210"/>
      <c r="K49" s="210"/>
    </row>
    <row r="50" spans="2:11" ht="15.75" customHeight="1">
      <c r="B50" s="353">
        <v>6</v>
      </c>
      <c r="C50" s="354"/>
      <c r="D50" s="244" t="s">
        <v>595</v>
      </c>
      <c r="E50" s="245"/>
      <c r="F50" s="278"/>
      <c r="G50" s="279"/>
      <c r="H50" s="210"/>
      <c r="I50" s="211"/>
      <c r="J50" s="210"/>
      <c r="K50" s="210"/>
    </row>
    <row r="51" spans="2:11" ht="15.75" customHeight="1">
      <c r="B51" s="355">
        <v>6.1</v>
      </c>
      <c r="C51" s="356">
        <v>6.1</v>
      </c>
      <c r="D51" s="246" t="s">
        <v>596</v>
      </c>
      <c r="E51" s="247"/>
      <c r="F51" s="305">
        <v>508139.05</v>
      </c>
      <c r="G51" s="305">
        <v>588986.6</v>
      </c>
      <c r="H51" s="298"/>
      <c r="I51" s="211"/>
      <c r="J51" s="210"/>
      <c r="K51" s="210"/>
    </row>
    <row r="52" spans="2:11" ht="15.75" customHeight="1">
      <c r="B52" s="355">
        <v>6.2</v>
      </c>
      <c r="C52" s="356"/>
      <c r="D52" s="208" t="s">
        <v>590</v>
      </c>
      <c r="E52" s="241"/>
      <c r="F52" s="280">
        <f>F51*F35</f>
        <v>6269445005.8525</v>
      </c>
      <c r="G52" s="280">
        <f>G51*G35</f>
        <v>7101705929.5</v>
      </c>
      <c r="H52" s="297"/>
      <c r="I52" s="211"/>
      <c r="J52" s="210"/>
      <c r="K52" s="210"/>
    </row>
    <row r="53" spans="2:11" ht="15.75" customHeight="1" thickBot="1">
      <c r="B53" s="351">
        <v>6.2</v>
      </c>
      <c r="C53" s="352">
        <v>6.3</v>
      </c>
      <c r="D53" s="248" t="s">
        <v>594</v>
      </c>
      <c r="E53" s="248"/>
      <c r="F53" s="281">
        <f>F52/F34</f>
        <v>2.4914598101042906E-2</v>
      </c>
      <c r="G53" s="281">
        <f>G52/G34</f>
        <v>2.8975439718288816E-2</v>
      </c>
      <c r="H53" s="297"/>
      <c r="I53" s="211"/>
      <c r="J53" s="210"/>
      <c r="K53" s="210"/>
    </row>
    <row r="54" spans="2:11" ht="15.75" customHeight="1">
      <c r="B54" s="249"/>
      <c r="C54" s="249"/>
      <c r="D54" s="249"/>
      <c r="E54" s="249"/>
      <c r="F54" s="250"/>
      <c r="G54" s="250"/>
    </row>
    <row r="55" spans="2:11">
      <c r="C55" s="251"/>
      <c r="D55" s="252" t="s">
        <v>556</v>
      </c>
      <c r="E55" s="252"/>
      <c r="F55" s="343" t="s">
        <v>557</v>
      </c>
      <c r="G55" s="343"/>
    </row>
    <row r="56" spans="2:11">
      <c r="C56" s="251"/>
      <c r="D56" s="253" t="s">
        <v>591</v>
      </c>
      <c r="E56" s="252"/>
      <c r="F56" s="377" t="s">
        <v>558</v>
      </c>
      <c r="G56" s="343"/>
    </row>
    <row r="57" spans="2:11" ht="14.25" customHeight="1">
      <c r="D57" s="254"/>
      <c r="E57" s="254"/>
      <c r="F57" s="174"/>
      <c r="G57" s="174"/>
    </row>
    <row r="58" spans="2:11" ht="14.25" customHeight="1">
      <c r="B58" s="255"/>
      <c r="C58" s="255"/>
    </row>
    <row r="59" spans="2:11" ht="14.25" customHeight="1">
      <c r="B59" s="255"/>
      <c r="C59" s="255"/>
    </row>
    <row r="60" spans="2:11" ht="14.25" customHeight="1">
      <c r="B60" s="255"/>
      <c r="C60" s="255"/>
    </row>
    <row r="61" spans="2:11" ht="14.25" customHeight="1">
      <c r="B61" s="255"/>
      <c r="C61" s="255"/>
    </row>
    <row r="62" spans="2:11" ht="14.25" customHeight="1">
      <c r="B62" s="255"/>
      <c r="C62" s="255"/>
    </row>
    <row r="63" spans="2:11" ht="14.25" customHeight="1">
      <c r="B63" s="255"/>
      <c r="C63" s="255"/>
      <c r="D63" s="253"/>
      <c r="F63" s="378"/>
      <c r="G63" s="378"/>
    </row>
    <row r="64" spans="2:11" ht="14.25" customHeight="1">
      <c r="B64" s="256"/>
      <c r="C64" s="256"/>
      <c r="D64" s="257"/>
      <c r="E64" s="173"/>
      <c r="F64" s="379"/>
      <c r="G64" s="379"/>
    </row>
    <row r="65" spans="2:5" ht="16.5">
      <c r="B65" s="256"/>
      <c r="C65" s="256"/>
      <c r="D65" s="256"/>
      <c r="E65" s="256"/>
    </row>
    <row r="66" spans="2:5" ht="16.5">
      <c r="B66" s="258"/>
      <c r="C66" s="258"/>
      <c r="D66" s="258"/>
      <c r="E66" s="258"/>
    </row>
    <row r="67" spans="2:5" ht="16.5">
      <c r="B67" s="259"/>
      <c r="C67" s="259"/>
      <c r="D67" s="258"/>
      <c r="E67" s="258"/>
    </row>
    <row r="68" spans="2:5" ht="15.75">
      <c r="B68" s="260"/>
      <c r="C68" s="260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nGR5YJgbqEoX0riwUE6zwpxfTqwxdHfN130eZ8HdZnY=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d3hlrfP6jICjQn0frwFxKO0ynHFk49vdIV88nFgm7vg=</DigestValue>
    </Reference>
  </SignedInfo>
  <SignatureValue>YXxXNhS2XlsrJc3hft9e6zKJoczlCFlqgTKsyZjlWhBJHDrrdimwS2s3xEauMe/lxnVXtzhuJqtE
h3V2wBKKjV8iDwb9ODzXc6NO6vy4V334Vg0RZBOJ6KgmOqx8JQa0pR6LYoKbpieaWARr7abaDFbl
KxKSQqFxfzWxmeaUsSB5XiEiBmmqYWu/bozgTCG3zjfTQQuSbmC2NlZm6nH9cJGS+Vs3WEPlT931
Dhcqu6+1RwaJC+DgdI+4I9sGUuVj2RYsDqbNKx5DCX2a0MdM5iny3FP3/j+4GJJMgP9sRKo6ELiU
mnVSa8dWSccmbbHvoG5XsXCk0G/Zj/Vvupt+eQ==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T7zUIja4nHeHLCbXxX/fKd1L0BmU1rWw+1IQIrLk5p8=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8qNFfC/DoHrFOFaRH9VTgY9wRJVYCOV1kbl/NfQBYpY=</DigestValue>
      </Reference>
      <Reference URI="/xl/worksheets/sheet3.xml?ContentType=application/vnd.openxmlformats-officedocument.spreadsheetml.worksheet+xml">
        <DigestMethod Algorithm="http://www.w3.org/2001/04/xmlenc#sha256"/>
        <DigestValue>EcYquA1c+diaOcUghfsag1mabMIzw6QzkQBY8I4+yLI=</DigestValue>
      </Reference>
      <Reference URI="/xl/worksheets/sheet4.xml?ContentType=application/vnd.openxmlformats-officedocument.spreadsheetml.worksheet+xml">
        <DigestMethod Algorithm="http://www.w3.org/2001/04/xmlenc#sha256"/>
        <DigestValue>Js2e4MueavKbawtCyhkd+1Dc/DKQZ6d1M3sz6lmyw1c=</DigestValue>
      </Reference>
      <Reference URI="/xl/worksheets/sheet5.xml?ContentType=application/vnd.openxmlformats-officedocument.spreadsheetml.worksheet+xml">
        <DigestMethod Algorithm="http://www.w3.org/2001/04/xmlenc#sha256"/>
        <DigestValue>gqE+XAzv0kcD9kK6bQ3dbOhOOIqvCXD/lTLfwYogrP4=</DigestValue>
      </Reference>
      <Reference URI="/xl/worksheets/sheet6.xml?ContentType=application/vnd.openxmlformats-officedocument.spreadsheetml.worksheet+xml">
        <DigestMethod Algorithm="http://www.w3.org/2001/04/xmlenc#sha256"/>
        <DigestValue>2i9xhG01yY0/jU7eLMntgPrY5KGowS4b37d3M7RoNzA=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2024-08-26T04:10:12Z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2024-08-26T04:10:12Z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og5UTUcF3DBm85+6evAunowUrxg=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0NqPx2g1ZSPOkfN9RzqjH9jT3wE=</DigestValue>
    </Reference>
  </SignedInfo>
  <SignatureValue>hA01b44BZnSo8QQ99ikv/RQa26DgDl84zlCsbT9ThiJQ8eYTwkvVBiZWR9cWRM0t+X+tWnq6VmNX
EP5I8aSK13LTYMnwIWP6LXf2bn3kZy3yj6h+qiePRpv9tqP/E7QXuq8CLZQhn1Dc4BFgOMad6EFt
TI0JUahyz7NLs5IshhqL1C/q0n124a4M56SaGvTdFJDOc32tWGvmdvcm8zzYE58jhIlABqOcoxSP
psn6OqEN0UOHSMARsJi94qRS4HkgbOB3Mdmsno0zhdDuIzLLVaP5GS6cpftaBMrR7FypZT/FE9Z1
FAHUqYjTzGIfARvih4MBK/Sgt9u6aos7U5H24Q==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tyles.xml?ContentType=application/vnd.openxmlformats-officedocument.spreadsheetml.styles+xml">
        <DigestMethod Algorithm="http://www.w3.org/2000/09/xmldsig#sha1"/>
        <DigestValue>D/R8McePyqTkK3pEmWS+m4xQttc=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2RbjFmij6WdzoyilIS+Dh1x1aU8=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sharedStrings.xml?ContentType=application/vnd.openxmlformats-officedocument.spreadsheetml.sharedStrings+xml">
        <DigestMethod Algorithm="http://www.w3.org/2000/09/xmldsig#sha1"/>
        <DigestValue>OwVyc1o12hBf2JApryI0b2mtuOg=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book.xml?ContentType=application/vnd.openxmlformats-officedocument.spreadsheetml.sheet.main+xml">
        <DigestMethod Algorithm="http://www.w3.org/2000/09/xmldsig#sha1"/>
        <DigestValue>T4vlcqByQzFGCqBbCqTh/6Xy+B0=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calcChain.xml?ContentType=application/vnd.openxmlformats-officedocument.spreadsheetml.calcChain+xml">
        <DigestMethod Algorithm="http://www.w3.org/2000/09/xmldsig#sha1"/>
        <DigestValue>2o91gAh4rKf7sNjMW6necnh0jGc=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2024-08-26T08:14:56Z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2024-08-26T08:14:56Z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9UmBeGPEnfAiyg+2kbSodnT8YlxUBSkzHnnMAswz3fY=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zpMmsTnAvRyw/8RDxSDLXURT+l2+P6DzuDp8MaGvoZs=</DigestValue>
    </Reference>
  </SignedInfo>
  <SignatureValue>K3Ak9NQRcUiQhT9YF8GaAsVmnUPP0rCv/NGnj/IfTNymHbmrozMptorqTt/boJ8NoX4YxC/dP2M8
pb/JgFTTPoxgeHifhU/CSrubNTr3zsktHhOaa/BqmRDAuOuO88OxGxjP62wY3Q7sLnKxagQuVc9K
KrvTI+5lXbYD4jKGC+knAM1Kn/dKWL0DRDC8FGMlQZX5ofrz0q3Oi+U1VDBjPUmm5Ro7VXcpyCVy
uePygkifKKNXHHBLrhhCjNaxoN68Ez5bmNdESPfno4744XpG9lJzQ9xyEmwOUPqOXg4v81JDf+Ed
wGnMd6m6Kao2yjZ+/w0cA6M8CmHhWfmeMZCrNQ==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T7zUIja4nHeHLCbXxX/fKd1L0BmU1rWw+1IQIrLk5p8=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jU8ML/jdRD45HP/CfXHan1Di9u71qKGFyw/27tGk4DE=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8qNFfC/DoHrFOFaRH9VTgY9wRJVYCOV1kbl/NfQBYpY=</DigestValue>
      </Reference>
      <Reference URI="/xl/worksheets/sheet3.xml?ContentType=application/vnd.openxmlformats-officedocument.spreadsheetml.worksheet+xml">
        <DigestMethod Algorithm="http://www.w3.org/2001/04/xmlenc#sha256"/>
        <DigestValue>EcYquA1c+diaOcUghfsag1mabMIzw6QzkQBY8I4+yLI=</DigestValue>
      </Reference>
      <Reference URI="/xl/worksheets/sheet4.xml?ContentType=application/vnd.openxmlformats-officedocument.spreadsheetml.worksheet+xml">
        <DigestMethod Algorithm="http://www.w3.org/2001/04/xmlenc#sha256"/>
        <DigestValue>Js2e4MueavKbawtCyhkd+1Dc/DKQZ6d1M3sz6lmyw1c=</DigestValue>
      </Reference>
      <Reference URI="/xl/worksheets/sheet5.xml?ContentType=application/vnd.openxmlformats-officedocument.spreadsheetml.worksheet+xml">
        <DigestMethod Algorithm="http://www.w3.org/2001/04/xmlenc#sha256"/>
        <DigestValue>gqE+XAzv0kcD9kK6bQ3dbOhOOIqvCXD/lTLfwYogrP4=</DigestValue>
      </Reference>
      <Reference URI="/xl/worksheets/sheet6.xml?ContentType=application/vnd.openxmlformats-officedocument.spreadsheetml.worksheet+xml">
        <DigestMethod Algorithm="http://www.w3.org/2001/04/xmlenc#sha256"/>
        <DigestValue>2i9xhG01yY0/jU7eLMntgPrY5KGowS4b37d3M7RoNzA=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2024-08-26T09:05:09Z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2024-08-26T09:05:09Z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2024-08-05T02:51:32Z</cp:lastPrinted>
  <dcterms:created xsi:type="dcterms:W3CDTF">2014-09-25T08:23:57Z</dcterms:created>
  <dcterms:modified xsi:type="dcterms:W3CDTF">2024-08-26T02:05:49Z</dcterms:modified>
</cp:coreProperties>
</file>