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<sst xmlns="http://schemas.openxmlformats.org/spreadsheetml/2006/main" count="1388" uniqueCount="597">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</sst>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A16" zoomScale="75" zoomScaleNormal="75" workbookViewId="0">
      <selection activeCell="E44" sqref="E44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2" t="s">
        <v>563</v>
      </c>
      <c r="C1" s="342"/>
      <c r="D1" s="342"/>
      <c r="E1" s="342"/>
      <c r="F1" s="342"/>
      <c r="G1" s="342"/>
    </row>
    <row r="2" spans="2:7" ht="15.75" customHeight="1">
      <c r="B2" s="366" t="s">
        <v>564</v>
      </c>
      <c r="C2" s="366"/>
      <c r="D2" s="366"/>
      <c r="E2" s="366"/>
      <c r="F2" s="366"/>
      <c r="G2" s="366"/>
    </row>
    <row r="3" spans="2:7" ht="19.5" customHeight="1">
      <c r="B3" s="367" t="s">
        <v>582</v>
      </c>
      <c r="C3" s="367"/>
      <c r="D3" s="367"/>
      <c r="E3" s="367"/>
      <c r="F3" s="367"/>
      <c r="G3" s="367"/>
    </row>
    <row r="4" spans="2:7" ht="18" customHeight="1">
      <c r="B4" s="368" t="s">
        <v>565</v>
      </c>
      <c r="C4" s="368"/>
      <c r="D4" s="368"/>
      <c r="E4" s="368"/>
      <c r="F4" s="368"/>
      <c r="G4" s="36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2" t="s">
        <v>566</v>
      </c>
      <c r="C6" s="342"/>
      <c r="D6" s="342"/>
      <c r="E6" s="342"/>
      <c r="F6" s="342"/>
      <c r="G6" s="342"/>
    </row>
    <row r="7" spans="2:7" ht="15.75" customHeight="1">
      <c r="B7" s="342" t="s">
        <v>567</v>
      </c>
      <c r="C7" s="342"/>
      <c r="D7" s="342"/>
      <c r="E7" s="342"/>
      <c r="F7" s="342"/>
      <c r="G7" s="342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1" t="s">
        <v>572</v>
      </c>
      <c r="C18" s="361"/>
      <c r="D18" s="361"/>
      <c r="E18" s="161" t="str">
        <f>"Từ ngày "&amp;TEXT(H18,"dd/mm/yyyy")&amp;" đến "&amp;TEXT(H19,"dd/mm/yyyy")</f>
        <v>Từ ngày 05/08/2024 đến 11/08/2024</v>
      </c>
      <c r="H18" s="176">
        <v>45509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05/08/2024 to 11/08/2024</v>
      </c>
      <c r="H19" s="176">
        <f>H18+6</f>
        <v>45515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45516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76">
        <f>E20</f>
        <v>45516</v>
      </c>
      <c r="F21" s="376"/>
      <c r="G21" s="376"/>
      <c r="H21" s="376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69" t="s">
        <v>531</v>
      </c>
      <c r="C23" s="370"/>
      <c r="D23" s="371" t="s">
        <v>541</v>
      </c>
      <c r="E23" s="370"/>
      <c r="F23" s="184" t="s">
        <v>542</v>
      </c>
      <c r="G23" s="272" t="s">
        <v>560</v>
      </c>
      <c r="I23" s="179"/>
      <c r="L23" s="185"/>
    </row>
    <row r="24" spans="2:12" ht="15.75" customHeight="1">
      <c r="B24" s="372" t="s">
        <v>27</v>
      </c>
      <c r="C24" s="373"/>
      <c r="D24" s="374" t="s">
        <v>330</v>
      </c>
      <c r="E24" s="375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45515</v>
      </c>
      <c r="G25" s="191">
        <f>+H18-1</f>
        <v>45508</v>
      </c>
      <c r="H25" s="192"/>
      <c r="I25" s="179"/>
      <c r="L25" s="185"/>
    </row>
    <row r="26" spans="2:12" ht="15.75" customHeight="1">
      <c r="B26" s="364" t="s">
        <v>574</v>
      </c>
      <c r="C26" s="365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7">
        <v>1</v>
      </c>
      <c r="C28" s="358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59">
        <v>1.1000000000000001</v>
      </c>
      <c r="C30" s="360"/>
      <c r="D30" s="208" t="s">
        <v>584</v>
      </c>
      <c r="E30" s="209"/>
      <c r="F30" s="163">
        <f>G34</f>
        <v>236236856262</v>
      </c>
      <c r="G30" s="282">
        <v>234483802184</v>
      </c>
      <c r="H30" s="210"/>
      <c r="I30" s="211"/>
      <c r="J30" s="210"/>
      <c r="K30" s="210"/>
      <c r="L30" s="185"/>
    </row>
    <row r="31" spans="2:12" ht="15.75" customHeight="1">
      <c r="B31" s="362">
        <v>1.2</v>
      </c>
      <c r="C31" s="363"/>
      <c r="D31" s="212" t="s">
        <v>585</v>
      </c>
      <c r="E31" s="213"/>
      <c r="F31" s="261">
        <f>G35</f>
        <v>11777.39</v>
      </c>
      <c r="G31" s="283">
        <v>11746.81</v>
      </c>
      <c r="H31" s="210"/>
      <c r="I31" s="211"/>
      <c r="J31" s="210"/>
      <c r="K31" s="210"/>
      <c r="L31" s="185"/>
    </row>
    <row r="32" spans="2:12" ht="15.75" customHeight="1">
      <c r="B32" s="357">
        <v>2</v>
      </c>
      <c r="C32" s="358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59">
        <v>2.1</v>
      </c>
      <c r="C34" s="360"/>
      <c r="D34" s="208" t="s">
        <v>586</v>
      </c>
      <c r="E34" s="209"/>
      <c r="F34" s="302">
        <v>234795626400</v>
      </c>
      <c r="G34" s="282">
        <v>236236856262</v>
      </c>
      <c r="H34" s="210"/>
      <c r="I34" s="211"/>
      <c r="J34" s="210"/>
      <c r="K34" s="210"/>
      <c r="L34" s="216"/>
    </row>
    <row r="35" spans="2:12" ht="15.75" customHeight="1">
      <c r="B35" s="362">
        <v>2.2000000000000002</v>
      </c>
      <c r="C35" s="363"/>
      <c r="D35" s="217" t="s">
        <v>587</v>
      </c>
      <c r="E35" s="207"/>
      <c r="F35" s="303">
        <v>11651.35</v>
      </c>
      <c r="G35" s="283">
        <v>11777.39</v>
      </c>
      <c r="H35" s="210"/>
      <c r="I35" s="211"/>
      <c r="J35" s="210"/>
      <c r="K35" s="210"/>
    </row>
    <row r="36" spans="2:12" ht="15.75" customHeight="1">
      <c r="B36" s="344">
        <v>3</v>
      </c>
      <c r="C36" s="345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-1441229862</v>
      </c>
      <c r="G37" s="275">
        <f>G34-G30</f>
        <v>1753054078</v>
      </c>
      <c r="H37" s="210"/>
      <c r="I37" s="211"/>
      <c r="J37" s="210"/>
      <c r="K37" s="210"/>
    </row>
    <row r="38" spans="2:12" ht="15.75" customHeight="1">
      <c r="B38" s="346">
        <v>3.1</v>
      </c>
      <c r="C38" s="347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-2503465888</v>
      </c>
      <c r="G39" s="265">
        <f>G37-G41</f>
        <v>607837376</v>
      </c>
      <c r="H39" s="210"/>
      <c r="I39" s="211"/>
      <c r="J39" s="210"/>
      <c r="K39" s="210"/>
    </row>
    <row r="40" spans="2:12" ht="15.75" customHeight="1">
      <c r="B40" s="348">
        <v>3.2</v>
      </c>
      <c r="C40" s="349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4">
        <v>1062236026</v>
      </c>
      <c r="G41" s="304">
        <v>1145216702</v>
      </c>
      <c r="H41" s="210"/>
      <c r="I41" s="299"/>
      <c r="J41" s="210"/>
      <c r="K41" s="210"/>
    </row>
    <row r="42" spans="2:12" ht="15.75" customHeight="1">
      <c r="B42" s="348">
        <v>3.3</v>
      </c>
      <c r="C42" s="349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44">
        <v>4</v>
      </c>
      <c r="C44" s="350">
        <v>4</v>
      </c>
      <c r="D44" s="234" t="s">
        <v>575</v>
      </c>
      <c r="E44" s="225"/>
      <c r="F44" s="300"/>
      <c r="G44" s="301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-1.0701861787713485E-2</v>
      </c>
      <c r="G45" s="269">
        <f>G35/G31-1</f>
        <v>2.6032599488712282E-3</v>
      </c>
      <c r="H45" s="200"/>
      <c r="I45" s="211"/>
      <c r="J45" s="210"/>
      <c r="K45" s="210"/>
    </row>
    <row r="46" spans="2:12" ht="15.75" customHeight="1">
      <c r="B46" s="344">
        <v>5</v>
      </c>
      <c r="C46" s="350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55">
        <v>5.0999999999999996</v>
      </c>
      <c r="C48" s="356"/>
      <c r="D48" s="241" t="s">
        <v>588</v>
      </c>
      <c r="E48" s="209"/>
      <c r="F48" s="306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55">
        <v>5.2</v>
      </c>
      <c r="C49" s="356"/>
      <c r="D49" s="242" t="s">
        <v>589</v>
      </c>
      <c r="E49" s="243"/>
      <c r="F49" s="306">
        <v>10812.96</v>
      </c>
      <c r="G49" s="293">
        <v>10812.96</v>
      </c>
      <c r="H49" s="210"/>
      <c r="I49" s="211"/>
      <c r="J49" s="210"/>
      <c r="K49" s="210"/>
    </row>
    <row r="50" spans="2:11" ht="15.75" customHeight="1">
      <c r="B50" s="353">
        <v>6</v>
      </c>
      <c r="C50" s="354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55">
        <v>6.1</v>
      </c>
      <c r="C51" s="356">
        <v>6.1</v>
      </c>
      <c r="D51" s="246" t="s">
        <v>596</v>
      </c>
      <c r="E51" s="247"/>
      <c r="F51" s="305">
        <v>588986.6</v>
      </c>
      <c r="G51" s="305">
        <v>588986.6</v>
      </c>
      <c r="H51" s="298"/>
      <c r="I51" s="211"/>
      <c r="J51" s="210"/>
      <c r="K51" s="210"/>
    </row>
    <row r="52" spans="2:11" ht="15.75" customHeight="1">
      <c r="B52" s="355">
        <v>6.2</v>
      </c>
      <c r="C52" s="356"/>
      <c r="D52" s="208" t="s">
        <v>590</v>
      </c>
      <c r="E52" s="241"/>
      <c r="F52" s="280">
        <f>F51*F35</f>
        <v>6862489021.9099998</v>
      </c>
      <c r="G52" s="280">
        <f>G51*G35</f>
        <v>6936724892.973999</v>
      </c>
      <c r="H52" s="297"/>
      <c r="I52" s="211"/>
      <c r="J52" s="210"/>
      <c r="K52" s="210"/>
    </row>
    <row r="53" spans="2:11" ht="15.75" customHeight="1" thickBot="1">
      <c r="B53" s="351">
        <v>6.2</v>
      </c>
      <c r="C53" s="352">
        <v>6.3</v>
      </c>
      <c r="D53" s="248" t="s">
        <v>594</v>
      </c>
      <c r="E53" s="248"/>
      <c r="F53" s="281">
        <f>F52/F34</f>
        <v>2.9227499366700299E-2</v>
      </c>
      <c r="G53" s="281">
        <f>G52/G34</f>
        <v>2.9363432119502892E-2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3" t="s">
        <v>557</v>
      </c>
      <c r="G55" s="343"/>
    </row>
    <row r="56" spans="2:11">
      <c r="C56" s="251"/>
      <c r="D56" s="253" t="s">
        <v>591</v>
      </c>
      <c r="E56" s="252"/>
      <c r="F56" s="377" t="s">
        <v>558</v>
      </c>
      <c r="G56" s="343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78"/>
      <c r="G63" s="378"/>
    </row>
    <row r="64" spans="2:11" ht="14.25" customHeight="1">
      <c r="B64" s="256"/>
      <c r="C64" s="256"/>
      <c r="D64" s="257"/>
      <c r="E64" s="173"/>
      <c r="F64" s="379"/>
      <c r="G64" s="379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NWScYUIlfvkWFZ1j/ScjXfsqoxAgt8y+DA4X6jzT1h0=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f9NJ7SKdS3voV5pA7u08NRzTg9b8n/Tf1W+s6lsus1M=</DigestValue>
    </Reference>
  </SignedInfo>
  <SignatureValue>yuBcQHJpKKfAp0hb0gT8zgQks02zkybzQo+VKzcQIbuHCVSo3lF5QCF+RjFe2wm4PADQRnbd6d/Z
eebiY7XRu6jHaI1Bw/A2StyoMB1aYOvAxfLLTXUe6j6oTY09YJ0mjxQqrcxrjg0rz8VUrfdS0fvn
zV5D6wuUUXTIBHGv45AjkEmjhuubKFLJkc3wweMcwlrVPxAznYdOGh8W/GzBG2C/JpVWxMMd4rur
x7gs6TVhimQVlKbO1PrTEuFJJf10YmLg+b1dvKwn3P37slG6GM8uK8oAucT+o3VFRivyfvxe7Ka7
BYXy7oKuzX3/Wp7WFh3zVB//dVcBAXXg0xyfcw==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T7zUIja4nHeHLCbXxX/fKd1L0BmU1rWw+1IQIrLk5p8=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8qNFfC/DoHrFOFaRH9VTgY9wRJVYCOV1kbl/NfQBYpY=</DigestValue>
      </Reference>
      <Reference URI="/xl/worksheets/sheet3.xml?ContentType=application/vnd.openxmlformats-officedocument.spreadsheetml.worksheet+xml">
        <DigestMethod Algorithm="http://www.w3.org/2001/04/xmlenc#sha256"/>
        <DigestValue>EcYquA1c+diaOcUghfsag1mabMIzw6QzkQBY8I4+yLI=</DigestValue>
      </Reference>
      <Reference URI="/xl/worksheets/sheet4.xml?ContentType=application/vnd.openxmlformats-officedocument.spreadsheetml.worksheet+xml">
        <DigestMethod Algorithm="http://www.w3.org/2001/04/xmlenc#sha256"/>
        <DigestValue>Js2e4MueavKbawtCyhkd+1Dc/DKQZ6d1M3sz6lmyw1c=</DigestValue>
      </Reference>
      <Reference URI="/xl/worksheets/sheet5.xml?ContentType=application/vnd.openxmlformats-officedocument.spreadsheetml.worksheet+xml">
        <DigestMethod Algorithm="http://www.w3.org/2001/04/xmlenc#sha256"/>
        <DigestValue>gqE+XAzv0kcD9kK6bQ3dbOhOOIqvCXD/lTLfwYogrP4=</DigestValue>
      </Reference>
      <Reference URI="/xl/worksheets/sheet6.xml?ContentType=application/vnd.openxmlformats-officedocument.spreadsheetml.worksheet+xml">
        <DigestMethod Algorithm="http://www.w3.org/2001/04/xmlenc#sha256"/>
        <DigestValue>sq7AshOy02/yRzpKCluZrNrzNWB4OwtGlWJxp/vbH+M=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2024-08-12T07:17:49Z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2024-08-12T07:17:49Z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G+Dr6RiETqxVXsOnwTsTIjFJBb5YOKkJhHuOO6vNoXA=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A2ew3ds7iF9LQfoBhsDo9aOZhozzQF8CX8eo+jqloTQ=</DigestValue>
    </Reference>
  </SignedInfo>
  <SignatureValue>R/vwvLvRkagsiPwewFb3JJ0K1K7sSWhwRAxstAMIsbCJ//Zz9RPW3+aA61iC/PJ2SEoiyugzmYUk
0kBVkYKykPJzdt0XrfbghRBhsHx4Z416BAGTMvG0T6SY7sC5vWyVUnrCfBTQmfhqkgaR1t7Ozgo5
ndI6lFCrYk70KJDMZnTQJuf1Z0Zd3EdBdN79bmAULi/A/sZ6AN0noEmKucuR2nC/5S6s/rFqpL+i
WszslaCj9yA4GjO0LsmuxuC55aNr+65jdjiI3VC59x2yWKaOJ+NxEJx3/EPMiUfUq00MgTCswWDV
8BBQxiN2/1gM4Oi1w8ZRhSXIx+Z+8fbqII30Vw==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T7zUIja4nHeHLCbXxX/fKd1L0BmU1rWw+1IQIrLk5p8=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8qNFfC/DoHrFOFaRH9VTgY9wRJVYCOV1kbl/NfQBYpY=</DigestValue>
      </Reference>
      <Reference URI="/xl/worksheets/sheet3.xml?ContentType=application/vnd.openxmlformats-officedocument.spreadsheetml.worksheet+xml">
        <DigestMethod Algorithm="http://www.w3.org/2001/04/xmlenc#sha256"/>
        <DigestValue>EcYquA1c+diaOcUghfsag1mabMIzw6QzkQBY8I4+yLI=</DigestValue>
      </Reference>
      <Reference URI="/xl/worksheets/sheet4.xml?ContentType=application/vnd.openxmlformats-officedocument.spreadsheetml.worksheet+xml">
        <DigestMethod Algorithm="http://www.w3.org/2001/04/xmlenc#sha256"/>
        <DigestValue>Js2e4MueavKbawtCyhkd+1Dc/DKQZ6d1M3sz6lmyw1c=</DigestValue>
      </Reference>
      <Reference URI="/xl/worksheets/sheet5.xml?ContentType=application/vnd.openxmlformats-officedocument.spreadsheetml.worksheet+xml">
        <DigestMethod Algorithm="http://www.w3.org/2001/04/xmlenc#sha256"/>
        <DigestValue>gqE+XAzv0kcD9kK6bQ3dbOhOOIqvCXD/lTLfwYogrP4=</DigestValue>
      </Reference>
      <Reference URI="/xl/worksheets/sheet6.xml?ContentType=application/vnd.openxmlformats-officedocument.spreadsheetml.worksheet+xml">
        <DigestMethod Algorithm="http://www.w3.org/2001/04/xmlenc#sha256"/>
        <DigestValue>sq7AshOy02/yRzpKCluZrNrzNWB4OwtGlWJxp/vbH+M=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2024-08-12T10:44:57Z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2024-08-12T10:44:57Z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2024-08-05T02:51:32Z</cp:lastPrinted>
  <dcterms:created xsi:type="dcterms:W3CDTF">2014-09-25T08:23:57Z</dcterms:created>
  <dcterms:modified xsi:type="dcterms:W3CDTF">2024-08-12T02:26:49Z</dcterms:modified>
</cp:coreProperties>
</file>