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<sst xmlns="http://schemas.openxmlformats.org/spreadsheetml/2006/main" count="1388" uniqueCount="597">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</sst>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5" zoomScale="77" zoomScaleNormal="77" workbookViewId="0">
      <selection activeCell="I47" sqref="I47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25/03/2024 đến 31/03/2024</v>
      </c>
      <c r="G18" s="175">
        <v>45376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25/03/2024 to 31/03/2024</v>
      </c>
      <c r="G19" s="175">
        <f>G18+6</f>
        <v>45382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45383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1">
        <f>D20</f>
        <v>45383</v>
      </c>
      <c r="E21" s="341"/>
      <c r="F21" s="341"/>
      <c r="G21" s="341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0" t="s">
        <v>531</v>
      </c>
      <c r="B23" s="351"/>
      <c r="C23" s="352" t="s">
        <v>541</v>
      </c>
      <c r="D23" s="351"/>
      <c r="E23" s="182" t="s">
        <v>542</v>
      </c>
      <c r="F23" s="261" t="s">
        <v>560</v>
      </c>
    </row>
    <row r="24" spans="1:11" ht="15.75" customHeight="1">
      <c r="A24" s="353" t="s">
        <v>27</v>
      </c>
      <c r="B24" s="354"/>
      <c r="C24" s="355" t="s">
        <v>330</v>
      </c>
      <c r="D24" s="35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45382</v>
      </c>
      <c r="F25" s="287">
        <f>G18-1</f>
        <v>45375</v>
      </c>
      <c r="G25" s="188"/>
    </row>
    <row r="26" spans="1:11" ht="15.75" customHeight="1">
      <c r="A26" s="376" t="s">
        <v>574</v>
      </c>
      <c r="B26" s="377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73">
        <v>1</v>
      </c>
      <c r="B28" s="374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586</v>
      </c>
      <c r="D30" s="201"/>
      <c r="E30" s="268">
        <f>F34</f>
        <v>75396848130</v>
      </c>
      <c r="F30" s="268">
        <v>74003621543</v>
      </c>
      <c r="G30" s="202"/>
      <c r="I30" s="202"/>
      <c r="J30" s="202"/>
      <c r="K30" s="202"/>
    </row>
    <row r="31" spans="1:11" ht="15.75" customHeight="1">
      <c r="A31" s="348">
        <v>1.2</v>
      </c>
      <c r="B31" s="349"/>
      <c r="C31" s="203" t="s">
        <v>587</v>
      </c>
      <c r="D31" s="204"/>
      <c r="E31" s="295">
        <f>F35</f>
        <v>11135.35</v>
      </c>
      <c r="F31" s="296">
        <v>11113.33</v>
      </c>
      <c r="G31" s="202"/>
      <c r="I31" s="202"/>
      <c r="J31" s="202"/>
      <c r="K31" s="202"/>
    </row>
    <row r="32" spans="1:11" ht="15.75" customHeight="1">
      <c r="A32" s="373">
        <v>2</v>
      </c>
      <c r="B32" s="374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588</v>
      </c>
      <c r="D34" s="201"/>
      <c r="E34" s="298">
        <v>77567902217</v>
      </c>
      <c r="F34" s="268">
        <v>75396848130</v>
      </c>
      <c r="G34" s="202"/>
      <c r="I34" s="202"/>
      <c r="J34" s="202"/>
      <c r="K34" s="202"/>
    </row>
    <row r="35" spans="1:11" ht="15.75" customHeight="1">
      <c r="A35" s="348">
        <v>2.2000000000000002</v>
      </c>
      <c r="B35" s="349"/>
      <c r="C35" s="207" t="s">
        <v>589</v>
      </c>
      <c r="D35" s="199"/>
      <c r="E35" s="299">
        <v>11186.5</v>
      </c>
      <c r="F35" s="269">
        <v>11135.35</v>
      </c>
      <c r="G35" s="202"/>
      <c r="I35" s="202"/>
      <c r="J35" s="202"/>
      <c r="K35" s="202"/>
    </row>
    <row r="36" spans="1:11" ht="15.75" customHeight="1">
      <c r="A36" s="363">
        <v>3</v>
      </c>
      <c r="B36" s="364"/>
      <c r="C36" s="208" t="s">
        <v>577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4">
        <f>E34-E30</f>
        <v>2171054087</v>
      </c>
      <c r="F37" s="301">
        <f>F34-F30</f>
        <v>1393226587</v>
      </c>
      <c r="G37" s="202"/>
      <c r="I37" s="202"/>
      <c r="J37" s="202"/>
      <c r="K37" s="202"/>
    </row>
    <row r="38" spans="1:11" ht="15.75" customHeight="1">
      <c r="A38" s="365">
        <v>3.1</v>
      </c>
      <c r="B38" s="36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342255757</v>
      </c>
      <c r="F39" s="301">
        <f>F37-F41</f>
        <v>167293353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4">
        <v>1828798330</v>
      </c>
      <c r="F41" s="301">
        <v>1225933234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575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4.5934793248527672E-3</v>
      </c>
      <c r="F45" s="258">
        <f>F35/F31-1</f>
        <v>1.9814043135586434E-3</v>
      </c>
      <c r="G45" s="297"/>
      <c r="I45" s="202"/>
      <c r="J45" s="202"/>
      <c r="K45" s="202"/>
    </row>
    <row r="46" spans="1:11" ht="15.75" customHeight="1">
      <c r="A46" s="367">
        <v>5</v>
      </c>
      <c r="B46" s="368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71">
        <v>5.0999999999999996</v>
      </c>
      <c r="B48" s="372"/>
      <c r="C48" s="231" t="s">
        <v>590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71">
        <v>5.2</v>
      </c>
      <c r="B49" s="372"/>
      <c r="C49" s="232" t="s">
        <v>591</v>
      </c>
      <c r="D49" s="233"/>
      <c r="E49" s="300">
        <v>9455.02</v>
      </c>
      <c r="F49" s="279">
        <v>9400.82</v>
      </c>
      <c r="G49" s="202"/>
      <c r="I49" s="202"/>
      <c r="J49" s="202"/>
      <c r="K49" s="202"/>
    </row>
    <row r="50" spans="1:11" ht="15.75" customHeight="1">
      <c r="A50" s="369">
        <v>6</v>
      </c>
      <c r="B50" s="370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592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71">
        <v>6.2</v>
      </c>
      <c r="B52" s="372"/>
      <c r="C52" s="200" t="s">
        <v>593</v>
      </c>
      <c r="D52" s="231"/>
      <c r="E52" s="303">
        <f>E51*E35</f>
        <v>0</v>
      </c>
      <c r="F52" s="303">
        <f>F51*F35</f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581</v>
      </c>
      <c r="D53" s="238"/>
      <c r="E53" s="267">
        <f>E52/E34</f>
        <v>0</v>
      </c>
      <c r="F53" s="267">
        <f>F52/F34</f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3" t="s">
        <v>557</v>
      </c>
      <c r="F55" s="343"/>
      <c r="I55" s="202"/>
    </row>
    <row r="56" spans="1:11">
      <c r="B56" s="241"/>
      <c r="C56" s="243" t="s">
        <v>594</v>
      </c>
      <c r="D56" s="242"/>
      <c r="E56" s="342" t="s">
        <v>558</v>
      </c>
      <c r="F56" s="343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4"/>
      <c r="F63" s="344"/>
    </row>
    <row r="64" spans="1:11" ht="14.25" customHeight="1">
      <c r="A64" s="246"/>
      <c r="B64" s="246"/>
      <c r="C64" s="247"/>
      <c r="D64" s="172"/>
      <c r="E64" s="345"/>
      <c r="F64" s="345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d66CBqLsuXumVTWP2WYX0JUrrZg=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QXG4xEsEWR8RDXwb5ax7+ITP0jc=</DigestValue>
    </Reference>
  </SignedInfo>
  <SignatureValue>ZZHf7V4tgMFHXS6O4M3zDoRon6E+A7xAEztk5ItXr+hAKGAAdsXKgVpEZKa4IMFolGUwyTvsJL2q
9nPUvmpW6foWKMSsGnkuC3bcWXM5RFm9dfuXKaTIWfTxvNTuUJU4eKEeM1znU0nSx79r7mA3fLP5
OSk9n9C4KAxFxnPjfUw=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KuxxlweUb19ggHFb544XPZnJOqI=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s18fGb1hR95hK/yBMzfWKJRwRg4=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FkuDYrhmP4Z+6oaJCVFEWXt+Qas=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8d1RaOyXHsuzwklv0qr0Ilsw0cE=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2024-04-01T07:07:04Z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2024-04-01T07:07:04Z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JFctBOY6+k4rs4NI+oBGf3VA+og=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x39rPN4ica/dw6il9GUhR7pxmic=</DigestValue>
    </Reference>
  </SignedInfo>
  <SignatureValue>jKD2lXcChZjlWvhuLyNfjv0nJz6z/yja0pYCuhHaHTpYoIBaZJ2dVhMXo73+ADHTRSjinWChlKPC
p4fMX9BrHPeTIFGWKKdiFdPG0HinhmPQK4J5Su6R84Vk4ymPzNus9O5+SJMYX/ZvKnfXFbJi5nWf
YVwa9q/Rwho9jUm3j/o=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KuxxlweUb19ggHFb544XPZnJOqI=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s18fGb1hR95hK/yBMzfWKJRwRg4=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FkuDYrhmP4Z+6oaJCVFEWXt+Qas=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8d1RaOyXHsuzwklv0qr0Ilsw0cE=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2024-04-01T11:21:56Z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2024-04-01T11:21:56Z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2024-04-01T02:10:37Z</dcterms:modified>
</cp:coreProperties>
</file>