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1" i="27" l="1"/>
  <c r="E45" i="27" s="1"/>
  <c r="E30" i="27"/>
  <c r="E37" i="27" s="1"/>
  <c r="E39" i="27" s="1"/>
  <c r="G18" i="27" l="1"/>
  <c r="G19" i="27" l="1"/>
  <c r="D20" i="27" s="1"/>
  <c r="E25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<sst xmlns="http://schemas.openxmlformats.org/spreadsheetml/2006/main" count="1388" uniqueCount="595">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</sst>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0" fontId="117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2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5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6" fontId="3" fillId="0" borderId="0" applyFill="0" applyBorder="0" applyAlignment="0"/>
    <xf numFmtId="0" fontId="120" fillId="0" borderId="0"/>
    <xf numFmtId="1" fontId="121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0" fontId="125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6" fillId="0" borderId="0" applyNumberFormat="0" applyAlignment="0">
      <alignment horizontal="left"/>
    </xf>
    <xf numFmtId="197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199" fontId="130" fillId="0" borderId="0">
      <protection locked="0"/>
    </xf>
    <xf numFmtId="199" fontId="130" fillId="0" borderId="0">
      <protection locked="0"/>
    </xf>
    <xf numFmtId="10" fontId="127" fillId="23" borderId="19" applyNumberFormat="0" applyBorder="0" applyAlignment="0" applyProtection="0"/>
    <xf numFmtId="186" fontId="131" fillId="70" borderId="0"/>
    <xf numFmtId="186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0" fontId="133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5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0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1" fontId="125" fillId="0" borderId="32">
      <alignment horizontal="right" vertical="center"/>
    </xf>
    <xf numFmtId="212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3" fontId="125" fillId="0" borderId="0"/>
    <xf numFmtId="213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5" fillId="0" borderId="0"/>
    <xf numFmtId="201" fontId="112" fillId="0" borderId="0" applyFont="0" applyFill="0" applyBorder="0" applyAlignment="0" applyProtection="0"/>
    <xf numFmtId="218" fontId="114" fillId="0" borderId="0" applyFont="0" applyFill="0" applyBorder="0" applyAlignment="0" applyProtection="0"/>
    <xf numFmtId="202" fontId="112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/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89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48" fillId="0" borderId="0" xfId="64" applyFont="1" applyFill="1"/>
    <xf numFmtId="165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0" t="s">
        <v>50</v>
      </c>
      <c r="B2" s="321"/>
      <c r="C2" s="321"/>
      <c r="D2" s="321"/>
      <c r="E2" s="321"/>
      <c r="F2" s="32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2" t="s">
        <v>51</v>
      </c>
      <c r="D3" s="322"/>
      <c r="E3" s="322"/>
      <c r="F3" s="322"/>
      <c r="G3" s="322"/>
      <c r="H3" s="322"/>
      <c r="I3" s="322"/>
      <c r="J3" s="322"/>
      <c r="K3" s="322"/>
      <c r="L3" s="322"/>
      <c r="M3" s="304" t="s">
        <v>23</v>
      </c>
      <c r="N3" s="312"/>
      <c r="O3" s="313" t="s">
        <v>24</v>
      </c>
      <c r="P3" s="314"/>
      <c r="Q3" s="304" t="s">
        <v>5</v>
      </c>
      <c r="R3" s="304"/>
      <c r="S3" s="312"/>
      <c r="T3" s="315"/>
      <c r="U3" s="306" t="s">
        <v>26</v>
      </c>
      <c r="V3" s="307"/>
      <c r="W3" s="308" t="s">
        <v>25</v>
      </c>
    </row>
    <row r="4" spans="1:23" ht="12.75" customHeight="1">
      <c r="A4" s="312" t="s">
        <v>27</v>
      </c>
      <c r="B4" s="304" t="s">
        <v>28</v>
      </c>
      <c r="C4" s="304" t="s">
        <v>29</v>
      </c>
      <c r="D4" s="304" t="s">
        <v>30</v>
      </c>
      <c r="E4" s="304" t="s">
        <v>31</v>
      </c>
      <c r="F4" s="304" t="s">
        <v>32</v>
      </c>
      <c r="G4" s="304" t="s">
        <v>33</v>
      </c>
      <c r="H4" s="316" t="s">
        <v>52</v>
      </c>
      <c r="I4" s="304" t="s">
        <v>34</v>
      </c>
      <c r="J4" s="315"/>
      <c r="K4" s="304" t="s">
        <v>35</v>
      </c>
      <c r="L4" s="304" t="s">
        <v>36</v>
      </c>
      <c r="M4" s="304" t="s">
        <v>35</v>
      </c>
      <c r="N4" s="304" t="s">
        <v>37</v>
      </c>
      <c r="O4" s="304" t="s">
        <v>35</v>
      </c>
      <c r="P4" s="304" t="s">
        <v>37</v>
      </c>
      <c r="Q4" s="304" t="s">
        <v>38</v>
      </c>
      <c r="R4" s="304" t="s">
        <v>39</v>
      </c>
      <c r="S4" s="304" t="s">
        <v>36</v>
      </c>
      <c r="T4" s="304" t="s">
        <v>39</v>
      </c>
      <c r="U4" s="316" t="s">
        <v>36</v>
      </c>
      <c r="V4" s="304" t="s">
        <v>39</v>
      </c>
      <c r="W4" s="309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1"/>
      <c r="R5" s="311"/>
      <c r="S5" s="315"/>
      <c r="T5" s="311"/>
      <c r="U5" s="317"/>
      <c r="V5" s="305"/>
      <c r="W5" s="31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5" t="s">
        <v>210</v>
      </c>
      <c r="B1" s="325"/>
      <c r="C1" s="325"/>
      <c r="D1" s="325"/>
      <c r="E1" s="325"/>
      <c r="F1" s="325"/>
      <c r="G1" s="325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6" t="e">
        <f>#REF!</f>
        <v>#REF!</v>
      </c>
      <c r="C2" s="327"/>
      <c r="D2" s="327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34" zoomScale="93" zoomScaleNormal="93" workbookViewId="0">
      <selection activeCell="E48" sqref="E48:E49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54" t="s">
        <v>561</v>
      </c>
      <c r="B1" s="354"/>
      <c r="C1" s="354"/>
      <c r="D1" s="354"/>
      <c r="E1" s="354"/>
      <c r="F1" s="354"/>
    </row>
    <row r="2" spans="1:6" ht="15.75" customHeight="1">
      <c r="A2" s="351" t="s">
        <v>562</v>
      </c>
      <c r="B2" s="351"/>
      <c r="C2" s="351"/>
      <c r="D2" s="351"/>
      <c r="E2" s="351"/>
      <c r="F2" s="351"/>
    </row>
    <row r="3" spans="1:6" ht="19.5" customHeight="1">
      <c r="A3" s="352" t="s">
        <v>582</v>
      </c>
      <c r="B3" s="352"/>
      <c r="C3" s="352"/>
      <c r="D3" s="352"/>
      <c r="E3" s="352"/>
      <c r="F3" s="352"/>
    </row>
    <row r="4" spans="1:6" ht="18" customHeight="1">
      <c r="A4" s="353" t="s">
        <v>563</v>
      </c>
      <c r="B4" s="353"/>
      <c r="C4" s="353"/>
      <c r="D4" s="353"/>
      <c r="E4" s="353"/>
      <c r="F4" s="35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4" t="s">
        <v>564</v>
      </c>
      <c r="B6" s="354"/>
      <c r="C6" s="354"/>
      <c r="D6" s="354"/>
      <c r="E6" s="354"/>
      <c r="F6" s="354"/>
    </row>
    <row r="7" spans="1:6" ht="15.75" customHeight="1">
      <c r="A7" s="354" t="s">
        <v>565</v>
      </c>
      <c r="B7" s="354"/>
      <c r="C7" s="354"/>
      <c r="D7" s="354"/>
      <c r="E7" s="354"/>
      <c r="F7" s="354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593</v>
      </c>
    </row>
    <row r="17" spans="1:9" ht="15.75" customHeight="1">
      <c r="A17" s="173"/>
      <c r="B17" s="174" t="s">
        <v>539</v>
      </c>
      <c r="C17" s="173"/>
      <c r="D17" s="174" t="s">
        <v>594</v>
      </c>
    </row>
    <row r="18" spans="1:9" s="175" customFormat="1" ht="15.75" customHeight="1">
      <c r="A18" s="376" t="s">
        <v>570</v>
      </c>
      <c r="B18" s="376"/>
      <c r="C18" s="376"/>
      <c r="D18" s="161" t="str">
        <f>"Từ ngày "&amp;TEXT(G18,"dd/mm/yyyy")&amp;" đến "&amp;TEXT(G19,"dd/mm/yyyy")</f>
        <v>Từ ngày 01/04/2024 đến 07/04/2024</v>
      </c>
      <c r="G18" s="176">
        <f>F25+1</f>
        <v>45383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01/04/2024 to 07/04/2024</v>
      </c>
      <c r="G19" s="176">
        <f>+G18+6</f>
        <v>45389</v>
      </c>
    </row>
    <row r="20" spans="1:9" ht="15.75" customHeight="1">
      <c r="A20" s="179">
        <v>5</v>
      </c>
      <c r="B20" s="179" t="s">
        <v>580</v>
      </c>
      <c r="C20" s="179"/>
      <c r="D20" s="180">
        <f>G19+1</f>
        <v>45390</v>
      </c>
      <c r="E20" s="181"/>
      <c r="F20" s="181"/>
      <c r="G20" s="176"/>
    </row>
    <row r="21" spans="1:9" ht="15.75" customHeight="1">
      <c r="A21" s="177"/>
      <c r="B21" s="178" t="s">
        <v>581</v>
      </c>
      <c r="C21" s="177"/>
      <c r="D21" s="364">
        <f>D20</f>
        <v>45390</v>
      </c>
      <c r="E21" s="364"/>
      <c r="F21" s="364"/>
      <c r="G21" s="364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55" t="s">
        <v>531</v>
      </c>
      <c r="B23" s="356"/>
      <c r="C23" s="357" t="s">
        <v>541</v>
      </c>
      <c r="D23" s="356"/>
      <c r="E23" s="183" t="s">
        <v>542</v>
      </c>
      <c r="F23" s="270" t="s">
        <v>542</v>
      </c>
      <c r="I23" s="184"/>
    </row>
    <row r="24" spans="1:9" ht="15.75" customHeight="1">
      <c r="A24" s="358" t="s">
        <v>27</v>
      </c>
      <c r="B24" s="359"/>
      <c r="C24" s="360" t="s">
        <v>330</v>
      </c>
      <c r="D24" s="361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45389</v>
      </c>
      <c r="F25" s="190">
        <v>45382</v>
      </c>
      <c r="G25" s="191"/>
      <c r="I25" s="184"/>
    </row>
    <row r="26" spans="1:9" ht="15.75" customHeight="1">
      <c r="A26" s="349" t="s">
        <v>572</v>
      </c>
      <c r="B26" s="350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47">
        <v>1</v>
      </c>
      <c r="B28" s="348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62">
        <v>1.1000000000000001</v>
      </c>
      <c r="B30" s="363"/>
      <c r="C30" s="206" t="s">
        <v>584</v>
      </c>
      <c r="D30" s="207"/>
      <c r="E30" s="163">
        <f>F34</f>
        <v>149154428229</v>
      </c>
      <c r="F30" s="281">
        <v>135388341167</v>
      </c>
      <c r="G30" s="208"/>
      <c r="H30" s="208"/>
      <c r="I30" s="184"/>
    </row>
    <row r="31" spans="1:9" ht="15.75" customHeight="1">
      <c r="A31" s="345">
        <v>1.2</v>
      </c>
      <c r="B31" s="346"/>
      <c r="C31" s="209" t="s">
        <v>585</v>
      </c>
      <c r="D31" s="210"/>
      <c r="E31" s="258">
        <f>F35</f>
        <v>14350.69</v>
      </c>
      <c r="F31" s="282">
        <v>14288.12</v>
      </c>
      <c r="G31" s="208"/>
      <c r="H31" s="208"/>
      <c r="I31" s="184"/>
    </row>
    <row r="32" spans="1:9" ht="15.75" customHeight="1">
      <c r="A32" s="347">
        <v>2</v>
      </c>
      <c r="B32" s="348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62">
        <v>2.1</v>
      </c>
      <c r="B34" s="363"/>
      <c r="C34" s="206" t="s">
        <v>586</v>
      </c>
      <c r="D34" s="207"/>
      <c r="E34" s="163">
        <v>144089677341</v>
      </c>
      <c r="F34" s="281">
        <v>149154428229</v>
      </c>
      <c r="G34" s="208"/>
      <c r="H34" s="208"/>
      <c r="I34" s="213"/>
    </row>
    <row r="35" spans="1:9" ht="15.75" customHeight="1">
      <c r="A35" s="345">
        <v>2.2000000000000002</v>
      </c>
      <c r="B35" s="346"/>
      <c r="C35" s="214" t="s">
        <v>587</v>
      </c>
      <c r="D35" s="205"/>
      <c r="E35" s="258">
        <v>14088.72</v>
      </c>
      <c r="F35" s="282">
        <v>14350.69</v>
      </c>
      <c r="G35" s="208"/>
      <c r="H35" s="208"/>
    </row>
    <row r="36" spans="1:9" ht="15.75" customHeight="1">
      <c r="A36" s="365">
        <v>3</v>
      </c>
      <c r="B36" s="366"/>
      <c r="C36" s="215" t="s">
        <v>575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576</v>
      </c>
      <c r="D37" s="220"/>
      <c r="E37" s="273">
        <f>E34-E30</f>
        <v>-5064750888</v>
      </c>
      <c r="F37" s="286">
        <v>13766087062</v>
      </c>
      <c r="G37" s="208"/>
      <c r="H37" s="208"/>
    </row>
    <row r="38" spans="1:9" ht="15.75" customHeight="1">
      <c r="A38" s="367">
        <v>3.1</v>
      </c>
      <c r="B38" s="368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-2637946925</v>
      </c>
      <c r="F39" s="287">
        <v>634767453</v>
      </c>
      <c r="G39" s="208"/>
      <c r="H39" s="208"/>
    </row>
    <row r="40" spans="1:9" ht="15.75" customHeight="1">
      <c r="A40" s="343">
        <v>3.2</v>
      </c>
      <c r="B40" s="344"/>
      <c r="C40" s="226" t="s">
        <v>583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578</v>
      </c>
      <c r="D41" s="225"/>
      <c r="E41" s="286">
        <v>-2426803963</v>
      </c>
      <c r="F41" s="286">
        <v>13131319609</v>
      </c>
      <c r="G41" s="208"/>
      <c r="H41" s="208"/>
    </row>
    <row r="42" spans="1:9" ht="15.75" customHeight="1">
      <c r="A42" s="343">
        <v>3.3</v>
      </c>
      <c r="B42" s="344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65">
        <v>4</v>
      </c>
      <c r="B44" s="369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577</v>
      </c>
      <c r="D45" s="225"/>
      <c r="E45" s="267">
        <f>E35/E31-1</f>
        <v>-1.8254871368554526E-2</v>
      </c>
      <c r="F45" s="292">
        <v>4.379162549026816E-3</v>
      </c>
      <c r="G45" s="199"/>
      <c r="H45" s="208"/>
    </row>
    <row r="46" spans="1:9" ht="15.75" customHeight="1">
      <c r="A46" s="365">
        <v>5</v>
      </c>
      <c r="B46" s="369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74">
        <v>5.0999999999999996</v>
      </c>
      <c r="B48" s="375"/>
      <c r="C48" s="238" t="s">
        <v>588</v>
      </c>
      <c r="D48" s="207"/>
      <c r="E48" s="301">
        <v>14449.63</v>
      </c>
      <c r="F48" s="296">
        <v>14442.72</v>
      </c>
      <c r="H48" s="208"/>
    </row>
    <row r="49" spans="1:8" ht="15.75" customHeight="1">
      <c r="A49" s="374">
        <v>5.2</v>
      </c>
      <c r="B49" s="375"/>
      <c r="C49" s="239" t="s">
        <v>589</v>
      </c>
      <c r="D49" s="240"/>
      <c r="E49" s="301">
        <v>11294.55</v>
      </c>
      <c r="F49" s="295">
        <v>11026.63</v>
      </c>
      <c r="G49" s="208"/>
      <c r="H49" s="208"/>
    </row>
    <row r="50" spans="1:8" ht="15.75" customHeight="1">
      <c r="A50" s="372">
        <v>6</v>
      </c>
      <c r="B50" s="373"/>
      <c r="C50" s="241" t="s">
        <v>574</v>
      </c>
      <c r="D50" s="242"/>
      <c r="E50" s="276"/>
      <c r="F50" s="277"/>
      <c r="G50" s="208"/>
      <c r="H50" s="208"/>
    </row>
    <row r="51" spans="1:8" ht="15.75" customHeight="1">
      <c r="A51" s="374">
        <v>6.1</v>
      </c>
      <c r="B51" s="375">
        <v>6.1</v>
      </c>
      <c r="C51" s="243" t="s">
        <v>590</v>
      </c>
      <c r="D51" s="244"/>
      <c r="E51" s="278">
        <v>442219.14</v>
      </c>
      <c r="F51" s="278">
        <v>442219.14</v>
      </c>
      <c r="G51" s="302"/>
      <c r="H51" s="208"/>
    </row>
    <row r="52" spans="1:8" ht="15.75" customHeight="1">
      <c r="A52" s="374">
        <v>6.2</v>
      </c>
      <c r="B52" s="375"/>
      <c r="C52" s="206" t="s">
        <v>591</v>
      </c>
      <c r="D52" s="238"/>
      <c r="E52" s="303">
        <v>6230301642.1007996</v>
      </c>
      <c r="F52" s="278">
        <v>6346149790.2066002</v>
      </c>
      <c r="G52" s="300"/>
      <c r="H52" s="208"/>
    </row>
    <row r="53" spans="1:8" ht="15.75" customHeight="1" thickBot="1">
      <c r="A53" s="370">
        <v>6.2</v>
      </c>
      <c r="B53" s="371">
        <v>6.3</v>
      </c>
      <c r="C53" s="245" t="s">
        <v>579</v>
      </c>
      <c r="D53" s="245"/>
      <c r="E53" s="279">
        <v>4.3239056100849486E-2</v>
      </c>
      <c r="F53" s="280">
        <v>4.2547511767221685E-2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592</v>
      </c>
      <c r="D56" s="249"/>
      <c r="E56" s="339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41"/>
      <c r="F63" s="341"/>
    </row>
    <row r="64" spans="1:8" ht="14.25" customHeight="1">
      <c r="A64" s="253"/>
      <c r="B64" s="253"/>
      <c r="C64" s="254"/>
      <c r="D64" s="173"/>
      <c r="E64" s="342"/>
      <c r="F64" s="342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dpHo5heJlDno4cckQmGzPALCYRA=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WULFlqHCQYhMKHNKtEnanOayZ04=</DigestValue>
    </Reference>
  </SignedInfo>
  <SignatureValue>SHVqtuQ0wTMl/jaQ0oprHk564kWXUtvoxEL5wheHoOgsHZJer1TkZxW2u7LWzFLIjNjJ0KHI2xyq
EjJGSCYlPRIDLQF34kuBlPxiceSGTBCSEgpiYqiTKKLGap9XtPjLdcqXV27cmWD44JKy+tv0h3w9
pPjywCn3lHoeEntWu98=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8aECgHEzwsh52CxRAR/QoSYOqt0=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5fLbwOTqTox9Xh24hAVXLBgBjfQ=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GelEfpySZquykJhlfTrYZQrVed0=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rvnl7HG6Q9fe8BV6TCfOECKMzTE=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2024-04-08T06:41:07Z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2024-04-08T06:41:07Z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gWyMFCteB/dFgR+7VW++fQSABDc=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iXqHCu0gZ+xBriG1De4ecS3gWBw=</DigestValue>
    </Reference>
  </SignedInfo>
  <SignatureValue>Z5IVQy7mOGSGkstqLykWACOyQsQyPTQtFCyI228cJEuYSp+KRbPgQnvXTPBO+HyHezrCz01cPTEv
XNt5cO17DFQkfKQhi9fftxbbGIffn8LkyHn5BPNOwEjyamJ5YmWwwCsopxueFcvgESIFgE49i6BC
V3ayRX2dokgGvbyPlxc=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8aECgHEzwsh52CxRAR/QoSYOqt0=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5fLbwOTqTox9Xh24hAVXLBgBjfQ=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GelEfpySZquykJhlfTrYZQrVed0=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9clU5WxZLsJMgRmNIxjFUJZHe8M=</DigestValue>
      </Reference>
      <Reference URI="/xl/worksheets/sheet3.xml?ContentType=application/vnd.openxmlformats-officedocument.spreadsheetml.worksheet+xml">
        <DigestMethod Algorithm="http://www.w3.org/2000/09/xmldsig#sha1"/>
        <DigestValue>hBvSZN3pH1fzU0WjMRG2PHK8M8M=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rvnl7HG6Q9fe8BV6TCfOECKMzTE=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2024-04-08T10:51:34Z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2024-04-08T10:51:34Z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2022-11-28T09:53:44Z</cp:lastPrinted>
  <dcterms:created xsi:type="dcterms:W3CDTF">2014-09-25T08:23:57Z</dcterms:created>
  <dcterms:modified xsi:type="dcterms:W3CDTF">2024-04-08T03:23:05Z</dcterms:modified>
</cp:coreProperties>
</file>