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<sst xmlns="http://schemas.openxmlformats.org/spreadsheetml/2006/main" count="1388" uniqueCount="597">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</sst>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5" t="s">
        <v>50</v>
      </c>
      <c r="B2" s="306"/>
      <c r="C2" s="306"/>
      <c r="D2" s="306"/>
      <c r="E2" s="306"/>
      <c r="F2" s="30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7" t="s">
        <v>51</v>
      </c>
      <c r="D3" s="307"/>
      <c r="E3" s="307"/>
      <c r="F3" s="307"/>
      <c r="G3" s="307"/>
      <c r="H3" s="307"/>
      <c r="I3" s="307"/>
      <c r="J3" s="307"/>
      <c r="K3" s="307"/>
      <c r="L3" s="307"/>
      <c r="M3" s="308" t="s">
        <v>23</v>
      </c>
      <c r="N3" s="315"/>
      <c r="O3" s="322" t="s">
        <v>24</v>
      </c>
      <c r="P3" s="323"/>
      <c r="Q3" s="308" t="s">
        <v>5</v>
      </c>
      <c r="R3" s="308"/>
      <c r="S3" s="315"/>
      <c r="T3" s="310"/>
      <c r="U3" s="317" t="s">
        <v>26</v>
      </c>
      <c r="V3" s="318"/>
      <c r="W3" s="319" t="s">
        <v>25</v>
      </c>
    </row>
    <row r="4" spans="1:23" ht="12.75" customHeight="1">
      <c r="A4" s="315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11" t="s">
        <v>52</v>
      </c>
      <c r="I4" s="308" t="s">
        <v>34</v>
      </c>
      <c r="J4" s="310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11" t="s">
        <v>36</v>
      </c>
      <c r="V4" s="308" t="s">
        <v>39</v>
      </c>
      <c r="W4" s="320"/>
    </row>
    <row r="5" spans="1:23">
      <c r="A5" s="310"/>
      <c r="B5" s="310"/>
      <c r="C5" s="310"/>
      <c r="D5" s="310"/>
      <c r="E5" s="310"/>
      <c r="F5" s="310"/>
      <c r="G5" s="310"/>
      <c r="H5" s="312"/>
      <c r="I5" s="106" t="s">
        <v>40</v>
      </c>
      <c r="J5" s="106" t="s">
        <v>41</v>
      </c>
      <c r="K5" s="310"/>
      <c r="L5" s="310"/>
      <c r="M5" s="310"/>
      <c r="N5" s="310"/>
      <c r="O5" s="310"/>
      <c r="P5" s="310"/>
      <c r="Q5" s="309"/>
      <c r="R5" s="309"/>
      <c r="S5" s="310"/>
      <c r="T5" s="309"/>
      <c r="U5" s="312"/>
      <c r="V5" s="316"/>
      <c r="W5" s="32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3" t="s">
        <v>5</v>
      </c>
      <c r="B179" s="31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4">
        <v>41948</v>
      </c>
      <c r="C4" s="324"/>
      <c r="D4" s="32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4">
        <v>41949</v>
      </c>
      <c r="C5" s="324"/>
      <c r="D5" s="32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4" t="s">
        <v>226</v>
      </c>
      <c r="C9" s="324"/>
      <c r="D9" s="32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4"/>
      <c r="C21" s="324"/>
      <c r="D21" s="32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5" t="s">
        <v>241</v>
      </c>
      <c r="F23" s="325"/>
      <c r="G23" s="32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9" zoomScaleNormal="100" workbookViewId="0">
      <selection activeCell="H39" sqref="H39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0" t="s">
        <v>563</v>
      </c>
      <c r="B1" s="340"/>
      <c r="C1" s="340"/>
      <c r="D1" s="340"/>
      <c r="E1" s="340"/>
      <c r="F1" s="340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0" t="s">
        <v>566</v>
      </c>
      <c r="B6" s="340"/>
      <c r="C6" s="340"/>
      <c r="D6" s="340"/>
      <c r="E6" s="340"/>
      <c r="F6" s="340"/>
    </row>
    <row r="7" spans="1:6" ht="15.75" customHeight="1">
      <c r="A7" s="340" t="s">
        <v>567</v>
      </c>
      <c r="B7" s="340"/>
      <c r="C7" s="340"/>
      <c r="D7" s="340"/>
      <c r="E7" s="340"/>
      <c r="F7" s="340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58" t="s">
        <v>572</v>
      </c>
      <c r="B18" s="358"/>
      <c r="C18" s="358"/>
      <c r="D18" s="161" t="str">
        <f>"Từ ngày "&amp;TEXT(G18,"dd/mm/yyyy")&amp;" đến "&amp;TEXT(G19,"dd/mm/yyyy")</f>
        <v>Từ ngày 18/12/2023 đến 24/12/2023</v>
      </c>
      <c r="G18" s="175">
        <v>45278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18/12/2023 to 24/12/2023</v>
      </c>
      <c r="G19" s="175">
        <v>45284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45285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6">
        <f>D20</f>
        <v>45285</v>
      </c>
      <c r="E21" s="366"/>
      <c r="F21" s="366"/>
      <c r="G21" s="366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0" t="s">
        <v>531</v>
      </c>
      <c r="B23" s="371"/>
      <c r="C23" s="372" t="s">
        <v>541</v>
      </c>
      <c r="D23" s="371"/>
      <c r="E23" s="182" t="s">
        <v>542</v>
      </c>
      <c r="F23" s="261" t="s">
        <v>560</v>
      </c>
    </row>
    <row r="24" spans="1:11" ht="15.75" customHeight="1">
      <c r="A24" s="373" t="s">
        <v>27</v>
      </c>
      <c r="B24" s="374"/>
      <c r="C24" s="375" t="s">
        <v>330</v>
      </c>
      <c r="D24" s="37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45284</v>
      </c>
      <c r="F25" s="289">
        <f>G18-1</f>
        <v>45277</v>
      </c>
      <c r="G25" s="188"/>
    </row>
    <row r="26" spans="1:11" ht="15.75" customHeight="1">
      <c r="A26" s="361" t="s">
        <v>574</v>
      </c>
      <c r="B26" s="362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54">
        <v>1</v>
      </c>
      <c r="B28" s="355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62554589033</v>
      </c>
      <c r="F30" s="269">
        <v>63731339830</v>
      </c>
      <c r="G30" s="202"/>
      <c r="I30" s="202"/>
      <c r="J30" s="202"/>
      <c r="K30" s="202"/>
    </row>
    <row r="31" spans="1:11" ht="15.75" customHeight="1">
      <c r="A31" s="359">
        <v>1.2</v>
      </c>
      <c r="B31" s="360"/>
      <c r="C31" s="203" t="s">
        <v>587</v>
      </c>
      <c r="D31" s="204"/>
      <c r="E31" s="297">
        <f>F35</f>
        <v>10144.93</v>
      </c>
      <c r="F31" s="298">
        <v>10356.290000000001</v>
      </c>
      <c r="G31" s="202"/>
      <c r="I31" s="202"/>
      <c r="J31" s="202"/>
      <c r="K31" s="202"/>
    </row>
    <row r="32" spans="1:11" ht="15.75" customHeight="1">
      <c r="A32" s="354">
        <v>2</v>
      </c>
      <c r="B32" s="355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63515132937</v>
      </c>
      <c r="F34" s="269">
        <v>62554589033</v>
      </c>
      <c r="G34" s="202"/>
      <c r="I34" s="202"/>
      <c r="J34" s="202"/>
      <c r="K34" s="202"/>
    </row>
    <row r="35" spans="1:11" ht="15.75" customHeight="1">
      <c r="A35" s="359">
        <v>2.2000000000000002</v>
      </c>
      <c r="B35" s="360"/>
      <c r="C35" s="207" t="s">
        <v>589</v>
      </c>
      <c r="D35" s="199"/>
      <c r="E35" s="301">
        <v>10250.56</v>
      </c>
      <c r="F35" s="270">
        <v>10144.93</v>
      </c>
      <c r="G35" s="202"/>
      <c r="I35" s="202"/>
      <c r="J35" s="202"/>
      <c r="K35" s="202"/>
    </row>
    <row r="36" spans="1:11" ht="15.75" customHeight="1">
      <c r="A36" s="342">
        <v>3</v>
      </c>
      <c r="B36" s="34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960543904</v>
      </c>
      <c r="F37" s="303">
        <f>F34-F30</f>
        <v>-1176750797</v>
      </c>
      <c r="G37" s="202"/>
      <c r="I37" s="202"/>
      <c r="J37" s="202"/>
      <c r="K37" s="202"/>
    </row>
    <row r="38" spans="1:11" ht="15.75" customHeight="1">
      <c r="A38" s="344">
        <v>3.1</v>
      </c>
      <c r="B38" s="34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653516557</v>
      </c>
      <c r="F39" s="303">
        <f>F37-F41</f>
        <v>-1303583775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307027347</v>
      </c>
      <c r="F41" s="303">
        <v>126832978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1.0412097471347748E-2</v>
      </c>
      <c r="F45" s="258">
        <f>F35/F31-1</f>
        <v>-2.0408852977272796E-2</v>
      </c>
      <c r="G45" s="299"/>
      <c r="I45" s="202"/>
      <c r="J45" s="202"/>
      <c r="K45" s="202"/>
    </row>
    <row r="46" spans="1:11" ht="15.75" customHeight="1">
      <c r="A46" s="348">
        <v>5</v>
      </c>
      <c r="B46" s="349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52">
        <v>5.0999999999999996</v>
      </c>
      <c r="B48" s="353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52">
        <v>5.2</v>
      </c>
      <c r="B49" s="353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50">
        <v>6</v>
      </c>
      <c r="B50" s="351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52">
        <v>6.2</v>
      </c>
      <c r="B52" s="353"/>
      <c r="C52" s="200" t="s">
        <v>593</v>
      </c>
      <c r="D52" s="231"/>
      <c r="E52" s="284">
        <f>E51*E35</f>
        <v>18927044.0064</v>
      </c>
      <c r="F52" s="284">
        <f>F51*F35</f>
        <v>18732004.549200002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2.9799266932454567E-4</v>
      </c>
      <c r="F53" s="268">
        <f>F52/F34</f>
        <v>2.9945052535343387E-4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1" t="s">
        <v>557</v>
      </c>
      <c r="F55" s="341"/>
      <c r="I55" s="202"/>
    </row>
    <row r="56" spans="1:11">
      <c r="B56" s="241"/>
      <c r="C56" s="243" t="s">
        <v>594</v>
      </c>
      <c r="D56" s="242"/>
      <c r="E56" s="367" t="s">
        <v>558</v>
      </c>
      <c r="F56" s="341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8"/>
      <c r="F63" s="368"/>
    </row>
    <row r="64" spans="1:11" ht="14.25" customHeight="1">
      <c r="A64" s="246"/>
      <c r="B64" s="246"/>
      <c r="C64" s="247"/>
      <c r="D64" s="172"/>
      <c r="E64" s="369"/>
      <c r="F64" s="36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WBf2OJbfMGS37ULchkqCJxincnw=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fafb4FwpBXSTrzBmAi/bSIe9iGw=</DigestValue>
    </Reference>
  </SignedInfo>
  <SignatureValue>bRH313ilWQHdzYbMrvc4heimLLd7kZnzPf8pH51kuLXNi2P9Q3P+Y4R8dRpV1qATwHpYg7K1ed1j
SBD4pd6bvQV1WtdFx5MKbrHXUDczrlDWuCGZcNY88CUUnrIWJHhd4V91F1K7D9TU7AtS2kG36B3s
SJwRjbSJgAm4lrqxIOI=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F1Y2cqpUxBCPf50EexmqMayTwIc=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cxsTwZRDWFZrPiXU0qZlU4XvA9c=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2023-12-25T07:41:35Z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2023-12-25T07:41:35Z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JpFDdh6dyz2U349IudOJ3vxWzP4=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uO7ghueLIvLOz2ZW6hLujZNZyLY=</DigestValue>
    </Reference>
  </SignedInfo>
  <SignatureValue>kMe+Id31/ok61lNiTmM4CcnxxAqx5x8qUCmoxYOJn1uhTGtgTmJKSiZCClGqdlLvf6qGzIaeotfd
7TSWHpxlteft2uR5SUwzR+tpL/9nYpnyBaw06n5Xe1ZD8h+U4ZB5it8ZIG9EVcsXadn11kc4OtpZ
q6CsTA86Qj0LHB3OAeg=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F1Y2cqpUxBCPf50EexmqMayTwIc=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cxsTwZRDWFZrPiXU0qZlU4XvA9c=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2023-12-25T09:08:03Z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2023-12-25T09:08:03Z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2023-12-25T02:00:40Z</dcterms:modified>
</cp:coreProperties>
</file>