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99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52" i="27" l="1"/>
  <c r="F53" i="27" s="1"/>
  <c r="F25" i="27" l="1"/>
  <c r="F37" i="27"/>
  <c r="F39" i="27"/>
  <c r="E52" i="27" l="1"/>
  <c r="E30" i="27" l="1"/>
  <c r="E37" i="27" l="1"/>
  <c r="E39" i="27" s="1"/>
  <c r="E53" i="27"/>
  <c r="E31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<sst xmlns="http://schemas.openxmlformats.org/spreadsheetml/2006/main" count="1388" uniqueCount="597">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</sst>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_-* #,##0\ _₫_-;\-* #,##0\ _₫_-;_-* &quot;-&quot;??\ _₫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24" fontId="172" fillId="0" borderId="71" xfId="499" applyNumberFormat="1" applyFont="1" applyBorder="1" applyAlignment="1">
      <alignment horizontal="right"/>
    </xf>
    <xf numFmtId="37" fontId="172" fillId="0" borderId="19" xfId="64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Normal="100" workbookViewId="0">
      <selection activeCell="H41" sqref="H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3" t="s">
        <v>563</v>
      </c>
      <c r="B1" s="363"/>
      <c r="C1" s="363"/>
      <c r="D1" s="363"/>
      <c r="E1" s="363"/>
      <c r="F1" s="363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3" t="s">
        <v>566</v>
      </c>
      <c r="B6" s="363"/>
      <c r="C6" s="363"/>
      <c r="D6" s="363"/>
      <c r="E6" s="363"/>
      <c r="F6" s="363"/>
    </row>
    <row r="7" spans="1:6" ht="15.75" customHeight="1">
      <c r="A7" s="363" t="s">
        <v>567</v>
      </c>
      <c r="B7" s="363"/>
      <c r="C7" s="363"/>
      <c r="D7" s="363"/>
      <c r="E7" s="363"/>
      <c r="F7" s="363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6" t="s">
        <v>572</v>
      </c>
      <c r="B18" s="376"/>
      <c r="C18" s="376"/>
      <c r="D18" s="161" t="str">
        <f>"Từ ngày "&amp;TEXT(G18,"dd/mm/yyyy")&amp;" đến "&amp;TEXT(G19,"dd/mm/yyyy")</f>
        <v>Từ ngày 30/10/2023 đến 05/11/2023</v>
      </c>
      <c r="G18" s="175">
        <v>45229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30/10/2023 to 05/11/2023</v>
      </c>
      <c r="G19" s="175">
        <v>45235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45236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2">
        <f>D20</f>
        <v>45236</v>
      </c>
      <c r="E21" s="342"/>
      <c r="F21" s="342"/>
      <c r="G21" s="342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1" t="s">
        <v>531</v>
      </c>
      <c r="B23" s="352"/>
      <c r="C23" s="353" t="s">
        <v>541</v>
      </c>
      <c r="D23" s="352"/>
      <c r="E23" s="182" t="s">
        <v>542</v>
      </c>
      <c r="F23" s="261" t="s">
        <v>560</v>
      </c>
    </row>
    <row r="24" spans="1:11" ht="15.75" customHeight="1">
      <c r="A24" s="354" t="s">
        <v>27</v>
      </c>
      <c r="B24" s="355"/>
      <c r="C24" s="356" t="s">
        <v>330</v>
      </c>
      <c r="D24" s="357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45235</v>
      </c>
      <c r="F25" s="289">
        <f>G18-1</f>
        <v>45228</v>
      </c>
      <c r="G25" s="188"/>
    </row>
    <row r="26" spans="1:11" ht="15.75" customHeight="1">
      <c r="A26" s="377" t="s">
        <v>574</v>
      </c>
      <c r="B26" s="378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4">
        <v>1</v>
      </c>
      <c r="B28" s="37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8">
        <v>1.1000000000000001</v>
      </c>
      <c r="B30" s="359"/>
      <c r="C30" s="200" t="s">
        <v>586</v>
      </c>
      <c r="D30" s="201"/>
      <c r="E30" s="269">
        <f>F34</f>
        <v>60037784387</v>
      </c>
      <c r="F30" s="269">
        <v>61097673176</v>
      </c>
      <c r="G30" s="202"/>
      <c r="I30" s="202"/>
      <c r="J30" s="202"/>
      <c r="K30" s="202"/>
    </row>
    <row r="31" spans="1:11" ht="15.75" customHeight="1">
      <c r="A31" s="349">
        <v>1.2</v>
      </c>
      <c r="B31" s="350"/>
      <c r="C31" s="203" t="s">
        <v>587</v>
      </c>
      <c r="D31" s="204"/>
      <c r="E31" s="297">
        <f>F35</f>
        <v>9967.31</v>
      </c>
      <c r="F31" s="298">
        <v>10157.82</v>
      </c>
      <c r="G31" s="202"/>
      <c r="I31" s="202"/>
      <c r="J31" s="202"/>
      <c r="K31" s="202"/>
    </row>
    <row r="32" spans="1:11" ht="15.75" customHeight="1">
      <c r="A32" s="374">
        <v>2</v>
      </c>
      <c r="B32" s="37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8">
        <v>2.1</v>
      </c>
      <c r="B34" s="359"/>
      <c r="C34" s="200" t="s">
        <v>588</v>
      </c>
      <c r="D34" s="201"/>
      <c r="E34" s="300">
        <v>59751591072</v>
      </c>
      <c r="F34" s="269">
        <v>60037784387</v>
      </c>
      <c r="G34" s="202"/>
      <c r="I34" s="202"/>
      <c r="J34" s="202"/>
      <c r="K34" s="202"/>
    </row>
    <row r="35" spans="1:11" ht="15.75" customHeight="1">
      <c r="A35" s="349">
        <v>2.2000000000000002</v>
      </c>
      <c r="B35" s="350"/>
      <c r="C35" s="207" t="s">
        <v>589</v>
      </c>
      <c r="D35" s="199"/>
      <c r="E35" s="301">
        <v>9881.75</v>
      </c>
      <c r="F35" s="270">
        <v>9967.31</v>
      </c>
      <c r="G35" s="202"/>
      <c r="I35" s="202"/>
      <c r="J35" s="202"/>
      <c r="K35" s="202"/>
    </row>
    <row r="36" spans="1:11" ht="15.75" customHeight="1">
      <c r="A36" s="364">
        <v>3</v>
      </c>
      <c r="B36" s="365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-286193315</v>
      </c>
      <c r="F37" s="303">
        <f>F34-F30</f>
        <v>-1059888789</v>
      </c>
      <c r="G37" s="202"/>
      <c r="I37" s="202"/>
      <c r="J37" s="202"/>
      <c r="K37" s="202"/>
    </row>
    <row r="38" spans="1:11" ht="15.75" customHeight="1">
      <c r="A38" s="366">
        <v>3.1</v>
      </c>
      <c r="B38" s="367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-514487283</v>
      </c>
      <c r="F39" s="303">
        <f>F37-F41</f>
        <v>-1146573547</v>
      </c>
      <c r="G39" s="202"/>
      <c r="I39" s="202"/>
      <c r="J39" s="202"/>
      <c r="K39" s="202"/>
    </row>
    <row r="40" spans="1:11" ht="15.75" customHeight="1">
      <c r="A40" s="347">
        <v>3.2</v>
      </c>
      <c r="B40" s="348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5">
        <v>228293968</v>
      </c>
      <c r="F41" s="306">
        <v>86684758</v>
      </c>
      <c r="G41" s="202"/>
      <c r="I41" s="202"/>
      <c r="J41" s="202"/>
      <c r="K41" s="202"/>
    </row>
    <row r="42" spans="1:11" ht="15.75" customHeight="1">
      <c r="A42" s="347">
        <v>3.3</v>
      </c>
      <c r="B42" s="348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-8.5840612963777874E-3</v>
      </c>
      <c r="F45" s="258">
        <f>F35/F31-1</f>
        <v>-1.875500845653888E-2</v>
      </c>
      <c r="G45" s="299"/>
      <c r="I45" s="202"/>
      <c r="J45" s="202"/>
      <c r="K45" s="202"/>
    </row>
    <row r="46" spans="1:11" ht="15.75" customHeight="1">
      <c r="A46" s="368">
        <v>5</v>
      </c>
      <c r="B46" s="36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2">
        <v>5.0999999999999996</v>
      </c>
      <c r="B48" s="37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2">
        <v>5.2</v>
      </c>
      <c r="B49" s="37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70">
        <v>6</v>
      </c>
      <c r="B50" s="37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2">
        <v>6.2</v>
      </c>
      <c r="B52" s="373"/>
      <c r="C52" s="200" t="s">
        <v>593</v>
      </c>
      <c r="D52" s="231"/>
      <c r="E52" s="284">
        <f>E51*E35</f>
        <v>18246058.469999999</v>
      </c>
      <c r="F52" s="284">
        <f>F51*F35</f>
        <v>18404039.876400001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3.0536523199882162E-4</v>
      </c>
      <c r="F53" s="268">
        <f>F52/F34</f>
        <v>3.0654095690421635E-4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4" t="s">
        <v>557</v>
      </c>
      <c r="F55" s="344"/>
      <c r="I55" s="202"/>
    </row>
    <row r="56" spans="1:11">
      <c r="B56" s="241"/>
      <c r="C56" s="243" t="s">
        <v>594</v>
      </c>
      <c r="D56" s="242"/>
      <c r="E56" s="343" t="s">
        <v>558</v>
      </c>
      <c r="F56" s="344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5"/>
      <c r="F63" s="345"/>
    </row>
    <row r="64" spans="1:11" ht="14.25" customHeight="1">
      <c r="A64" s="246"/>
      <c r="B64" s="246"/>
      <c r="C64" s="247"/>
      <c r="D64" s="172"/>
      <c r="E64" s="346"/>
      <c r="F64" s="346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oe78SqSZkXEMGxOEkfuawipiWNA=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Mtyg10xfckEyOQHv3RJ+72ceUQw=</DigestValue>
    </Reference>
  </SignedInfo>
  <SignatureValue>0TcFjw5Tshi4OrrBUoSH5sgS5/xk6lB9mGPLpbREa7VSvTlaym0Ih4myUq+xFcVCZJDB2cGVPapX
qT3VVK4phOrvQHL4zRRKmdfsxMj5GL6VLx+Zqq6ay4kdMhVbnqEj8c1UhQ4Yy22qBJkWf5SDKUi1
y3Z9GQFFeT6Svs9aNx4=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WvUvj9k0f4onsRX8SdN4ISoqi+s=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8D1fnykwlBzufTpvvx1+rA1d19E=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PW5DbGz3SaR3DCBq6V03C/p4uP0=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WjVshlDDzGfNcsaAb3VgQxzO5Wk=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2023-11-06T05:04:52Z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2023-11-06T05:04:52Z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4O3RUCh3uHJGOOKYqU+CXbqUMNc=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pAnDLCm/WVr3z6Y2/Sql+oABPWA=</DigestValue>
    </Reference>
  </SignedInfo>
  <SignatureValue>SuTwufAOXTFPpmmD/N5DtUwEf8XW+xMs5arbtYgdXlcvXkCiLqbQ4S8vHBc+k+mJnKYBv5Gn6xEv
UsjZqefjRRX7Ci3ikSmrSgNx4EUeoLEMBinRWRvZIjruP8KQt4QHWL+s7okV5gXCTg8XRO7TGogS
H8RCgezuHTiObotdO5Q=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WvUvj9k0f4onsRX8SdN4ISoqi+s=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8D1fnykwlBzufTpvvx1+rA1d19E=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PW5DbGz3SaR3DCBq6V03C/p4uP0=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WjVshlDDzGfNcsaAb3VgQxzO5Wk=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2023-11-06T09:45:02Z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2023-11-06T09:45:02Z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2023-11-06T02:08:43Z</dcterms:modified>
</cp:coreProperties>
</file>