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37" i="27"/>
  <c r="E30" i="27" l="1"/>
  <c r="E31" i="27" l="1"/>
  <c r="G18" i="27" l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<sst xmlns="http://schemas.openxmlformats.org/spreadsheetml/2006/main" count="1388" uniqueCount="597">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</sst>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4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  <font>
      <sz val="8.25"/>
      <name val="Microsoft Sans Serif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5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5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/>
    <xf numFmtId="165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5" fontId="48" fillId="0" borderId="0" xfId="64" applyFont="1" applyFill="1"/>
    <xf numFmtId="165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5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5" zoomScale="93" zoomScaleNormal="93" workbookViewId="0">
      <selection activeCell="F27" sqref="F27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584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79" t="s">
        <v>572</v>
      </c>
      <c r="B18" s="379"/>
      <c r="C18" s="379"/>
      <c r="D18" s="161" t="str">
        <f>"Từ ngày "&amp;TEXT(G18,"dd/mm/yyyy")&amp;" đến "&amp;TEXT(G19,"dd/mm/yyyy")</f>
        <v>Từ ngày 23/10/2023 đến 29/10/2023</v>
      </c>
      <c r="G18" s="176">
        <f>F25+1</f>
        <v>45222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23/10/2023 to 29/10/2023</v>
      </c>
      <c r="G19" s="176">
        <f>+G18+6</f>
        <v>45228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45229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7">
        <f>D20</f>
        <v>45229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45228</v>
      </c>
      <c r="F25" s="191">
        <v>45221</v>
      </c>
      <c r="G25" s="192"/>
      <c r="H25" s="179"/>
      <c r="K25" s="185"/>
    </row>
    <row r="26" spans="1:11" ht="15.75" customHeight="1">
      <c r="A26" s="352" t="s">
        <v>574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586</v>
      </c>
      <c r="D30" s="209"/>
      <c r="E30" s="163">
        <f>F34</f>
        <v>81327226214</v>
      </c>
      <c r="F30" s="284">
        <v>81677625055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587</v>
      </c>
      <c r="D31" s="213"/>
      <c r="E31" s="261">
        <f>F35</f>
        <v>13109.02</v>
      </c>
      <c r="F31" s="285">
        <v>13198.89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588</v>
      </c>
      <c r="D34" s="209"/>
      <c r="E34" s="163">
        <v>81278834300</v>
      </c>
      <c r="F34" s="284">
        <v>81327226214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589</v>
      </c>
      <c r="D35" s="207"/>
      <c r="E35" s="261">
        <v>13095.89</v>
      </c>
      <c r="F35" s="285">
        <v>13109.02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577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6">
        <f>E34-E30</f>
        <v>-48391914</v>
      </c>
      <c r="F37" s="289">
        <v>-350398841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-81873617</v>
      </c>
      <c r="F39" s="290">
        <v>-557006765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585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289">
        <v>33481703</v>
      </c>
      <c r="F41" s="289">
        <v>206607924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575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70">
        <f>E35/E31-1</f>
        <v>-1.001600424745841E-3</v>
      </c>
      <c r="F45" s="295">
        <v>-6.8089059004203811E-3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590</v>
      </c>
      <c r="D48" s="209"/>
      <c r="E48" s="304">
        <v>13231.01</v>
      </c>
      <c r="F48" s="299">
        <v>13198.89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591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576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592</v>
      </c>
      <c r="D51" s="247"/>
      <c r="E51" s="281">
        <v>22717.759999999998</v>
      </c>
      <c r="F51" s="281">
        <v>22717.759999999998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593</v>
      </c>
      <c r="D52" s="241"/>
      <c r="E52" s="306">
        <v>297509286.00639999</v>
      </c>
      <c r="F52" s="281">
        <v>297807570.19519997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581</v>
      </c>
      <c r="D53" s="248"/>
      <c r="E53" s="282">
        <v>3.6603537509936951E-3</v>
      </c>
      <c r="F53" s="283">
        <v>3.7000000000000002E-3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594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T9BT1jNP9rQ0OvjEhxr9ACDoj/4=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QbNFUVY6RiE+m6B5k1inOObffHg=</DigestValue>
    </Reference>
  </SignedInfo>
  <SignatureValue>GnJ+nMKLgChS//8fKZJ53FYG2Uf/X7UGOdiPSLE09XxHGkcCIE25LZQ0gJrdyz7uMwytW+Ril9K3
aNB+70HNFzfwNo/r3WhdD+rr7ucVmMpcyet5zkgbM8txBPsKY7O+A39okN1BDr73X+i5dYW7oFIh
NWWX8UK2gtH1PF4XFvE=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4fXeUZ2T84EZphORgdRjuZqykp8=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ENEo9C4JFNob7Ic01ms3v1lWfQQ=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FcOHiAzo6Ip2yGZ0jIGInogiEy0=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2023-10-30T06:42:28Z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2023-10-30T06:42:28Z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lOeC44ZvPc/6Iau0nSYuJFzc6QE=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yW1xTraPo+O6Z5oUeHzjFO34DVo=</DigestValue>
    </Reference>
  </SignedInfo>
  <SignatureValue>JYl2be+LUeQhWvJeAtZrEX2e6f4MzCAMn9LrQot4UdnYSf7QR+nqKk/EKJl5SY6fBHpuswfPgh++
PStuUBsGOn6XLaL+VElmMZd59z1M0KAd3jCYhsxfZkr24UaHxshGHturpDxa7QZ8kwRe0Xv22c2Y
LKvSGdZDNUvgdoQDyOs=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4fXeUZ2T84EZphORgdRjuZqykp8=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3AVtUvkhb3o9b3APhgiy9cjL2aQ=</DigestValue>
      </Reference>
      <Reference URI="/xl/styles.xml?ContentType=application/vnd.openxmlformats-officedocument.spreadsheetml.styles+xml">
        <DigestMethod Algorithm="http://www.w3.org/2000/09/xmldsig#sha1"/>
        <DigestValue>ENEo9C4JFNob7Ic01ms3v1lWfQQ=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FcOHiAzo6Ip2yGZ0jIGInogiEy0=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2023-10-30T11:05:26Z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2023-10-30T11:05:26Z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2023-10-30T03:30:08Z</dcterms:modified>
</cp:coreProperties>
</file>