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9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E39" i="27" s="1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<sst xmlns="http://schemas.openxmlformats.org/spreadsheetml/2006/main" count="1388" uniqueCount="597">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</sst>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4" zoomScaleNormal="100" workbookViewId="0">
      <selection activeCell="G45" sqref="G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4" t="s">
        <v>563</v>
      </c>
      <c r="B1" s="364"/>
      <c r="C1" s="364"/>
      <c r="D1" s="364"/>
      <c r="E1" s="364"/>
      <c r="F1" s="364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4" t="s">
        <v>566</v>
      </c>
      <c r="B6" s="364"/>
      <c r="C6" s="364"/>
      <c r="D6" s="364"/>
      <c r="E6" s="364"/>
      <c r="F6" s="364"/>
    </row>
    <row r="7" spans="1:6" ht="15.75" customHeight="1">
      <c r="A7" s="364" t="s">
        <v>567</v>
      </c>
      <c r="B7" s="364"/>
      <c r="C7" s="364"/>
      <c r="D7" s="364"/>
      <c r="E7" s="364"/>
      <c r="F7" s="36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7" t="s">
        <v>572</v>
      </c>
      <c r="B18" s="377"/>
      <c r="C18" s="377"/>
      <c r="D18" s="161" t="str">
        <f>"Từ ngày "&amp;TEXT(G18,"dd/mm/yyyy")&amp;" đến "&amp;TEXT(G19,"dd/mm/yyyy")</f>
        <v>Từ ngày 26/06/2023 đến 02/07/2023</v>
      </c>
      <c r="G18" s="176">
        <v>45103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26/06/2023 to 02/07/2023</v>
      </c>
      <c r="G19" s="176">
        <f>G18+6</f>
        <v>45109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45110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43">
        <f>D20</f>
        <v>45110</v>
      </c>
      <c r="E21" s="343"/>
      <c r="F21" s="343"/>
      <c r="G21" s="343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83" t="s">
        <v>542</v>
      </c>
      <c r="F23" s="264" t="s">
        <v>560</v>
      </c>
    </row>
    <row r="24" spans="1:11" ht="15.75" customHeight="1">
      <c r="A24" s="355" t="s">
        <v>27</v>
      </c>
      <c r="B24" s="356"/>
      <c r="C24" s="357" t="s">
        <v>330</v>
      </c>
      <c r="D24" s="358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f>G19</f>
        <v>45109</v>
      </c>
      <c r="F25" s="298">
        <f>G18-1</f>
        <v>45102</v>
      </c>
      <c r="G25" s="189"/>
    </row>
    <row r="26" spans="1:11" ht="15.75" customHeight="1">
      <c r="A26" s="378" t="s">
        <v>574</v>
      </c>
      <c r="B26" s="379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75">
        <v>1</v>
      </c>
      <c r="B28" s="376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f>F34</f>
        <v>52676028069</v>
      </c>
      <c r="F30" s="274">
        <v>51088104140</v>
      </c>
      <c r="G30" s="203"/>
      <c r="J30" s="203"/>
      <c r="K30" s="203"/>
    </row>
    <row r="31" spans="1:11" ht="15.75" customHeight="1">
      <c r="A31" s="350">
        <v>1.2</v>
      </c>
      <c r="B31" s="351"/>
      <c r="C31" s="204" t="s">
        <v>587</v>
      </c>
      <c r="D31" s="205"/>
      <c r="E31" s="306">
        <f>F35</f>
        <v>10388.120000000001</v>
      </c>
      <c r="F31" s="307">
        <v>10091.34</v>
      </c>
      <c r="G31" s="203"/>
      <c r="J31" s="203"/>
      <c r="K31" s="203"/>
    </row>
    <row r="32" spans="1:11" ht="15.75" customHeight="1">
      <c r="A32" s="375">
        <v>2</v>
      </c>
      <c r="B32" s="376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51858086568</v>
      </c>
      <c r="F34" s="274">
        <v>52676028069</v>
      </c>
      <c r="G34" s="203"/>
      <c r="J34" s="203"/>
      <c r="K34" s="203"/>
    </row>
    <row r="35" spans="1:11" ht="15.75" customHeight="1">
      <c r="A35" s="350">
        <v>2.2000000000000002</v>
      </c>
      <c r="B35" s="351"/>
      <c r="C35" s="208" t="s">
        <v>589</v>
      </c>
      <c r="D35" s="200"/>
      <c r="E35" s="252">
        <v>10186.700000000001</v>
      </c>
      <c r="F35" s="275">
        <v>10388.120000000001</v>
      </c>
      <c r="G35" s="203"/>
      <c r="J35" s="203"/>
      <c r="K35" s="203"/>
    </row>
    <row r="36" spans="1:11" ht="15.75" customHeight="1">
      <c r="A36" s="365">
        <v>3</v>
      </c>
      <c r="B36" s="36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f>E34-E30</f>
        <v>-817941501</v>
      </c>
      <c r="F37" s="279">
        <v>1587923929</v>
      </c>
      <c r="G37" s="203"/>
      <c r="J37" s="203"/>
      <c r="K37" s="203"/>
    </row>
    <row r="38" spans="1:11" ht="15.75" customHeight="1">
      <c r="A38" s="367">
        <v>3.1</v>
      </c>
      <c r="B38" s="36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f>E37-E41</f>
        <v>-1025121446</v>
      </c>
      <c r="F39" s="280">
        <v>1504737063</v>
      </c>
      <c r="G39" s="203"/>
      <c r="J39" s="203"/>
      <c r="K39" s="203"/>
    </row>
    <row r="40" spans="1:11" ht="15.75" customHeight="1">
      <c r="A40" s="348">
        <v>3.2</v>
      </c>
      <c r="B40" s="349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207179945</v>
      </c>
      <c r="F41" s="279">
        <v>83186866</v>
      </c>
      <c r="G41" s="203"/>
      <c r="J41" s="203"/>
      <c r="K41" s="203"/>
    </row>
    <row r="42" spans="1:11" ht="15.75" customHeight="1">
      <c r="A42" s="348">
        <v>3.3</v>
      </c>
      <c r="B42" s="349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-1.9389456417523099E-2</v>
      </c>
      <c r="F45" s="285">
        <v>2.9409374770843266E-2</v>
      </c>
      <c r="G45" s="203"/>
      <c r="J45" s="203"/>
      <c r="K45" s="203"/>
    </row>
    <row r="46" spans="1:11" ht="15.75" customHeight="1">
      <c r="A46" s="369">
        <v>5</v>
      </c>
      <c r="B46" s="370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73">
        <v>5.0999999999999996</v>
      </c>
      <c r="B48" s="374"/>
      <c r="C48" s="232" t="s">
        <v>590</v>
      </c>
      <c r="D48" s="202"/>
      <c r="E48" s="291">
        <v>10439.33</v>
      </c>
      <c r="F48" s="288">
        <v>10439.33</v>
      </c>
      <c r="G48" s="203"/>
      <c r="J48" s="203"/>
      <c r="K48" s="203"/>
    </row>
    <row r="49" spans="1:11" ht="15.75" customHeight="1">
      <c r="A49" s="373">
        <v>5.2</v>
      </c>
      <c r="B49" s="374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71">
        <v>6</v>
      </c>
      <c r="B50" s="372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73">
        <v>6.2</v>
      </c>
      <c r="B52" s="374"/>
      <c r="C52" s="201" t="s">
        <v>593</v>
      </c>
      <c r="D52" s="232"/>
      <c r="E52" s="293">
        <f>E51*E35</f>
        <v>18809130.348000001</v>
      </c>
      <c r="F52" s="271">
        <v>19181040.292800002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3.6270390199098719E-4</v>
      </c>
      <c r="F53" s="273">
        <v>3.6413224375374085E-4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5" t="s">
        <v>557</v>
      </c>
      <c r="F55" s="345"/>
    </row>
    <row r="56" spans="1:11">
      <c r="B56" s="242"/>
      <c r="C56" s="244" t="s">
        <v>594</v>
      </c>
      <c r="D56" s="243"/>
      <c r="E56" s="344" t="s">
        <v>558</v>
      </c>
      <c r="F56" s="345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46"/>
      <c r="F63" s="346"/>
    </row>
    <row r="64" spans="1:11" ht="14.25" customHeight="1">
      <c r="A64" s="247"/>
      <c r="B64" s="247"/>
      <c r="C64" s="248"/>
      <c r="D64" s="173"/>
      <c r="E64" s="347"/>
      <c r="F64" s="347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JSMfKO/ihoo2ybP430dId3oR4do=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iSn+tPda6t+ZM5PPQCP4N7DamnI=</DigestValue>
    </Reference>
  </SignedInfo>
  <SignatureValue>z6YmDyA+jYEbkaAa7to9gwGAVW1J7sWPJPhGdmNj7wHFbavkI1qtRymdezOBgyF78tsJRSyNxOzm
ceiOyX+Y3jaXupSx6hkgo8813M0O2y5q2JQhaaA4erbuZ610+qum9+bV2wTY6FRdR9GzFPIoYlRL
sMuWVb4ExzY8sGitYvQ=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sRFRdX662TR2RUi1o4qNkUwa4Bo=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calcChain.xml?ContentType=application/vnd.openxmlformats-officedocument.spreadsheetml.calcChain+xml">
        <DigestMethod Algorithm="http://www.w3.org/2000/09/xmldsig#sha1"/>
        <DigestValue>zMP3IDOU5cJxTEgA47j/rgKF62k=</DigestValue>
      </Reference>
      <Reference URI="/xl/workbook.xml?ContentType=application/vnd.openxmlformats-officedocument.spreadsheetml.sheet.main+xml">
        <DigestMethod Algorithm="http://www.w3.org/2000/09/xmldsig#sha1"/>
        <DigestValue>u+5ynmm51SpGZnokHOgV5vXn0IM=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2023-07-03T08:49:25Z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2023-07-03T08:49:25Z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tONcM+3NBziv4sCNcmciEJJ7SeQ=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J1raJhxLyW/rgOrcxwW1OJXZIA4=</DigestValue>
    </Reference>
  </SignedInfo>
  <SignatureValue>XJHJRz06IOwB3EmiLQiRlowWmEp/0StddsoQh392ryhlU3mwkdUUZXQ6fnqcIdJyIS+dS2b9o+JA
V+j06Wvxr3fjZAdnYFZIFuXjYuKl16H69yaoKM4MKPVPxoG69mxPhixg0+Yp8//zUHCyfOVPdDJG
NJRClSDXfXI5jOxTAGo=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zMP3IDOU5cJxTEgA47j/rgKF62k=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u+5ynmm51SpGZnokHOgV5vXn0IM=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sRFRdX662TR2RUi1o4qNkUwa4Bo=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2023-07-03T10:20:02Z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2023-07-03T10:20:02Z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2023-07-03T07:32:59Z</dcterms:modified>
</cp:coreProperties>
</file>