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Z:\LUU KY-GIAM SAT\1.KHACH HANG\TCREIT - QUY DAU TU BAT DONG SAN TECHCOM VIET NAM - 8710168 - BIDB500086\BAO CAO DINH KY\BAO CAO THANG QUY NAM\2023\QUY I.2023\"/>
    </mc:Choice>
  </mc:AlternateContent>
  <bookViews>
    <workbookView xWindow="0" yWindow="0" windowWidth="24000" windowHeight="9600" activeTab="3"/>
  </bookViews>
  <sheets>
    <sheet name="1.CDKT" sheetId="1" r:id="rId1"/>
    <sheet name="2.KQKD" sheetId="2" r:id="rId2"/>
    <sheet name="NOTICE TO FS" sheetId="3" r:id="rId3"/>
    <sheet name="B05" sheetId="5" r:id="rId4"/>
    <sheet name="B06" sheetId="7" r:id="rId5"/>
    <sheet name="B07" sheetId="8" r:id="rId6"/>
    <sheet name="Sheet1" sheetId="9" state="hidden"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'1.CDKT'!$A$1:$G$57</definedName>
    <definedName name="_xlnm.Print_Area" localSheetId="1">'2.KQKD'!$A$1:$F$46</definedName>
    <definedName name="_xlnm.Print_Area" localSheetId="3">'B05'!$A$1:$J$47</definedName>
    <definedName name="_xlnm.Print_Area" localSheetId="4">'B06'!$A$1:$J$28</definedName>
    <definedName name="_xlnm.Print_Area" localSheetId="5">'B07'!$A$1:$J$55</definedName>
    <definedName name="_xlnm.Print_Area" localSheetId="2">'NOTICE TO FS'!$A$1:$I$132</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FS'!$A$2:$D$55</definedName>
    <definedName name="Z_4BEFD842_CCB8_4958_A8AC_F69A74857DA7_.wvu.Rows" localSheetId="2" hidden="1">'NOTICE TO FS'!$55:$55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2" i="3" l="1"/>
  <c r="G20" i="8" l="1"/>
  <c r="G21" i="8"/>
  <c r="G22" i="8"/>
  <c r="G24" i="8"/>
  <c r="G26" i="8"/>
  <c r="G34" i="8"/>
  <c r="G17" i="8"/>
  <c r="G18" i="8"/>
  <c r="G19" i="8"/>
  <c r="G23" i="8"/>
  <c r="G25" i="8"/>
  <c r="G16" i="8"/>
  <c r="F20" i="1"/>
  <c r="G27" i="8" l="1"/>
  <c r="C27" i="8"/>
  <c r="M112" i="3"/>
  <c r="L112" i="3"/>
  <c r="L111" i="3" l="1"/>
  <c r="M111" i="3" l="1"/>
  <c r="M110" i="3"/>
  <c r="L114" i="3"/>
  <c r="L113" i="3"/>
  <c r="H116" i="3" l="1"/>
  <c r="I115" i="3"/>
  <c r="I120" i="3" l="1"/>
  <c r="I121" i="3"/>
  <c r="I122" i="3"/>
  <c r="I123" i="3"/>
  <c r="I119" i="3"/>
  <c r="L108" i="3"/>
  <c r="H111" i="3" s="1"/>
  <c r="G43" i="8" l="1"/>
  <c r="I34" i="8" s="1"/>
  <c r="I112" i="3"/>
  <c r="F35" i="1"/>
  <c r="I25" i="8" l="1"/>
  <c r="I19" i="8"/>
  <c r="I24" i="8"/>
  <c r="I20" i="8"/>
  <c r="I27" i="8"/>
  <c r="I26" i="8"/>
  <c r="I33" i="8"/>
  <c r="I23" i="8"/>
  <c r="I21" i="8"/>
  <c r="I22" i="8"/>
  <c r="I16" i="8"/>
  <c r="I39" i="8"/>
  <c r="I32" i="8"/>
  <c r="I17" i="8"/>
  <c r="I42" i="8"/>
  <c r="I18" i="8"/>
  <c r="I43" i="8"/>
  <c r="I114" i="3"/>
  <c r="I110" i="3"/>
  <c r="M113" i="3" l="1"/>
  <c r="I116" i="3" s="1"/>
  <c r="L110" i="3"/>
  <c r="H115" i="3" s="1"/>
  <c r="L109" i="3"/>
  <c r="I111" i="3"/>
  <c r="L107" i="3"/>
  <c r="H108" i="3" s="1"/>
  <c r="H113" i="3" l="1"/>
  <c r="I113" i="3" s="1"/>
  <c r="H107" i="3"/>
  <c r="I107" i="3" s="1"/>
  <c r="H109" i="3" l="1"/>
  <c r="I109" i="3" s="1"/>
  <c r="I108" i="3"/>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vinhnt1</author>
    <author>quynhtt15</author>
  </authors>
  <commentList>
    <comment ref="F28" authorId="0" shapeId="0">
      <text>
        <r>
          <rPr>
            <b/>
            <sz val="9"/>
            <color indexed="81"/>
            <rFont val="Tahoma"/>
            <family val="2"/>
          </rPr>
          <t>vinhnt1:</t>
        </r>
        <r>
          <rPr>
            <sz val="9"/>
            <color indexed="81"/>
            <rFont val="Tahoma"/>
            <family val="2"/>
          </rPr>
          <t xml:space="preserve">
bao gom phi luu ky, quan ly quy, giam sat</t>
        </r>
      </text>
    </comment>
    <comment ref="F29" authorId="0" shapeId="0">
      <text>
        <r>
          <rPr>
            <b/>
            <sz val="9"/>
            <color indexed="81"/>
            <rFont val="Tahoma"/>
            <family val="2"/>
          </rPr>
          <t>vinhnt1:</t>
        </r>
        <r>
          <rPr>
            <sz val="9"/>
            <color indexed="81"/>
            <rFont val="Tahoma"/>
            <family val="2"/>
          </rPr>
          <t xml:space="preserve">
phi kiem toan</t>
        </r>
      </text>
    </comment>
    <comment ref="F34" authorId="1" shapeId="0">
      <text>
        <r>
          <rPr>
            <b/>
            <sz val="9"/>
            <color indexed="81"/>
            <rFont val="Tahoma"/>
            <family val="2"/>
          </rPr>
          <t>quynhtt15:</t>
        </r>
        <r>
          <rPr>
            <sz val="9"/>
            <color indexed="81"/>
            <rFont val="Tahoma"/>
            <family val="2"/>
          </rPr>
          <t xml:space="preserve">
400-410
</t>
        </r>
      </text>
    </comment>
    <comment ref="F44" authorId="1" shapeId="0">
      <text>
        <r>
          <rPr>
            <b/>
            <sz val="9"/>
            <color indexed="81"/>
            <rFont val="Tahoma"/>
            <family val="2"/>
          </rPr>
          <t>quynhtt15:</t>
        </r>
        <r>
          <rPr>
            <sz val="9"/>
            <color indexed="81"/>
            <rFont val="Tahoma"/>
            <family val="2"/>
          </rPr>
          <t xml:space="preserve">
số lương CK*MG</t>
        </r>
      </text>
    </comment>
    <comment ref="G44" authorId="1" shapeId="0">
      <text>
        <r>
          <rPr>
            <b/>
            <sz val="9"/>
            <color indexed="81"/>
            <rFont val="Tahoma"/>
            <family val="2"/>
          </rPr>
          <t>quynhtt15:</t>
        </r>
        <r>
          <rPr>
            <sz val="9"/>
            <color indexed="81"/>
            <rFont val="Tahoma"/>
            <family val="2"/>
          </rPr>
          <t xml:space="preserve">
số lương CK*MG</t>
        </r>
      </text>
    </comment>
  </commentList>
</comments>
</file>

<file path=xl/comments2.xml><?xml version="1.0" encoding="utf-8"?>
<comments xmlns="http://schemas.openxmlformats.org/spreadsheetml/2006/main">
  <authors>
    <author>quynhtt15</author>
  </authors>
  <commentList>
    <comment ref="C30" authorId="0" shapeId="0">
      <text>
        <r>
          <rPr>
            <b/>
            <sz val="9"/>
            <color indexed="81"/>
            <rFont val="Tahoma"/>
            <family val="2"/>
          </rPr>
          <t>quynhtt15:</t>
        </r>
        <r>
          <rPr>
            <sz val="9"/>
            <color indexed="81"/>
            <rFont val="Tahoma"/>
            <family val="2"/>
          </rPr>
          <t xml:space="preserve">
FILE DANH GIÁ LÃI LỖ CK</t>
        </r>
      </text>
    </comment>
    <comment ref="C33" authorId="0" shapeId="0">
      <text>
        <r>
          <rPr>
            <b/>
            <sz val="9"/>
            <color indexed="81"/>
            <rFont val="Tahoma"/>
            <family val="2"/>
          </rPr>
          <t>quynhtt15:</t>
        </r>
        <r>
          <rPr>
            <sz val="9"/>
            <color indexed="81"/>
            <rFont val="Tahoma"/>
            <family val="2"/>
          </rPr>
          <t xml:space="preserve">
FILE LÃI LỖ ĐÁNH GIÁ CK</t>
        </r>
      </text>
    </comment>
  </commentList>
</comments>
</file>

<file path=xl/comments3.xml><?xml version="1.0" encoding="utf-8"?>
<comments xmlns="http://schemas.openxmlformats.org/spreadsheetml/2006/main">
  <authors>
    <author/>
  </authors>
  <commentList>
    <comment ref="G42"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<sst xmlns="http://schemas.openxmlformats.org/spreadsheetml/2006/main" count="484" uniqueCount="335">
  <si>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</si>
  <si>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</si>
  <si>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</si>
  <si>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</si>
  <si>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</si>
  <si>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</si>
  <si>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</si>
  <si>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</si>
  <si>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</si>
  <si>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</si>
  <si>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</si>
  <si>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</si>
  <si>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</si>
  <si>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</si>
  <si>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</si>
  <si>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</si>
  <si>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</si>
  <si>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</si>
  <si>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</si>
  <si>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</si>
  <si>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</si>
  <si>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</si>
  <si>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</si>
  <si>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</si>
  <si>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</si>
  <si>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</si>
  <si>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</si>
  <si>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</si>
  <si>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</si>
  <si>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</si>
  <si>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</si>
  <si>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</si>
  <si>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</si>
  <si>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</si>
  <si>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</si>
  <si>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</si>
  <si>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</si>
  <si>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</si>
  <si>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</si>
  <si>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</si>
  <si>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</si>
  <si>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</si>
  <si>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</si>
  <si>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</si>
  <si>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</si>
  <si>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</si>
  <si>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</si>
  <si>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</si>
  <si>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</si>
  <si>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</si>
  <si>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</si>
  <si>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</si>
  <si>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</si>
  <si>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</si>
  <si>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</si>
  <si>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</si>
  <si>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</si>
  <si>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</si>
  <si>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</si>
  <si>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</si>
  <si>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</si>
  <si>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</si>
  <si>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</si>
  <si>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</si>
  <si>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</si>
  <si>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</si>
  <si>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</si>
  <si>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</si>
  <si>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</si>
  <si>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</si>
  <si>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</si>
  <si>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</si>
  <si>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</si>
  <si>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</si>
  <si>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</si>
  <si>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</si>
  <si>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</si>
  <si>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</si>
  <si>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</si>
  <si>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</si>
  <si>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</si>
  <si>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</si>
  <si>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</si>
  <si>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</si>
  <si>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</si>
  <si>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</si>
  <si>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</si>
  <si>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</si>
  <si>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</si>
  <si>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</si>
  <si>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</si>
  <si>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</si>
  <si>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</si>
  <si>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</si>
  <si>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</si>
  <si>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</si>
  <si>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</si>
  <si>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</si>
  <si>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</si>
  <si>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</si>
  <si>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</si>
  <si>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</si>
  <si>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</si>
  <si>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</si>
  <si>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</si>
  <si>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</si>
  <si>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</si>
  <si>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</si>
  <si>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</si>
  <si>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</si>
  <si>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</si>
  <si>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</si>
  <si>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</si>
  <si>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</si>
  <si>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</si>
  <si>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</si>
  <si>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</si>
  <si>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</si>
  <si>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</si>
  <si>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</si>
  <si>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</si>
  <si>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</si>
  <si>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</si>
  <si>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</si>
  <si>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</si>
  <si>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</si>
  <si>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</si>
  <si>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</si>
  <si>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</si>
  <si>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</si>
  <si>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</si>
  <si>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</si>
  <si>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</si>
  <si>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</si>
  <si>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</si>
  <si>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</si>
  <si>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</si>
  <si>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</si>
  <si>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</si>
  <si>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</si>
  <si>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</si>
  <si>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</si>
  <si>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</si>
  <si>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</si>
  <si>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</si>
  <si>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</si>
  <si>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</si>
  <si>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</si>
  <si>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</si>
  <si>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</si>
  <si>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</si>
  <si>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</si>
  <si>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</si>
  <si>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</si>
  <si>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</si>
  <si>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</si>
  <si>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</si>
  <si>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</si>
  <si>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</si>
  <si>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</si>
  <si>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</si>
  <si>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</si>
  <si>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</si>
  <si>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</si>
  <si>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</si>
  <si>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</si>
  <si>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</si>
  <si>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</si>
  <si>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</si>
  <si>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</si>
  <si>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</si>
  <si>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</si>
  <si>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</si>
  <si>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</si>
  <si>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</si>
  <si>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</si>
  <si>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</si>
  <si>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</si>
  <si>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</si>
  <si>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</si>
  <si>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</si>
  <si>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</si>
  <si>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</si>
  <si>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</si>
  <si>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</si>
  <si>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</si>
  <si>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</si>
  <si>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</si>
  <si>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</si>
  <si>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</si>
  <si>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</si>
  <si>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</si>
  <si>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</si>
  <si>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</si>
  <si>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</si>
  <si>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</si>
  <si>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</si>
  <si>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Quỹ Đầu tư Bất động sản Techcom Việt Nam</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</si>
  <si>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</si>
  <si>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</si>
  <si>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</si>
  <si>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</si>
  <si>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</si>
  <si>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</si>
  <si>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</si>
  <si>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</si>
  <si>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</si>
  <si>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Phụ trách bộ phận giám sát</t>
  </si>
  <si>
    <t>Giám đốc</t>
  </si>
  <si>
    <t>+ Giá trị sổ sách; hoặc
+ Mệnh Giá; hoặc
+ Giá xác định theo phương pháp khác đã được Ban đại diện quỹ chấp thuận.</t>
  </si>
  <si>
    <t>Là một trong các mức giá sau:</t>
  </si>
  <si>
    <t xml:space="preserve">- Giá trị sổ sách; hoặc
- Giá mua/giá trị vốn góp; hoặc
- Giá xác định theo phương pháp khác đã được Ban đại diện quỹ chấp thuận.
</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</si>
  <si>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</si>
  <si>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</si>
  <si>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</si>
  <si>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</si>
  <si>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</si>
  <si>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</si>
  <si>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</si>
  <si>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</si>
  <si>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</si>
  <si>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</si>
  <si>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</si>
  <si>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</si>
  <si>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</si>
  <si>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</si>
  <si>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</si>
  <si>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</si>
  <si>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</si>
  <si>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</si>
  <si>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</si>
  <si>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</si>
  <si>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</si>
  <si>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</si>
  <si>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</si>
  <si>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</si>
  <si>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</si>
  <si>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</si>
  <si>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</si>
  <si>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</si>
  <si>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</si>
  <si>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</si>
  <si>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</si>
  <si>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</si>
  <si>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</si>
  <si>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</si>
  <si>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</si>
  <si>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</si>
  <si>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</si>
  <si>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</si>
  <si>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</si>
  <si>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</si>
  <si>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</si>
  <si>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</si>
  <si>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</si>
  <si>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</si>
  <si>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</si>
  <si>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</si>
  <si>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</si>
  <si>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</si>
  <si>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</si>
  <si>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</si>
  <si>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</si>
  <si>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</si>
  <si>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</si>
  <si>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</si>
  <si>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</si>
  <si>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</si>
  <si>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</si>
  <si>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</si>
  <si>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</si>
  <si>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</si>
  <si>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</si>
  <si>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</si>
  <si>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</si>
  <si>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</si>
  <si>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</si>
  <si>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</si>
  <si>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</si>
  <si>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</si>
  <si>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</si>
  <si>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</si>
  <si>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</si>
  <si>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</si>
  <si>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Tỷ lệ giá trị giao dịch chứng chỉ quỹ so với giá trị tài sản ròng cuối kỳ</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</si>
  <si>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</si>
  <si>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 Tám mươi phần trăm (80%) giá trị thanh lý của cổ phiếu đó tại ngày lập bảng cân đối kế toán gần nhất trước Ngày định giá;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</si>
  <si>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</si>
  <si>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</si>
  <si>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</si>
  <si>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</si>
  <si>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</si>
  <si>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Tầng 28, tòa C5, số 119 Trần Duy Hưng, phường Trung Hòa, quận Cầu Giấy, Hà Nội</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</si>
  <si>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47/GPĐC-UBCK ngày 21 tháng 06 năm 2022.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28, tòa C5, số 119 Trần Duy Hưng, phường Trung Hòa, quận Cầu Giấy, Hà Nội</t>
  </si>
  <si>
    <t xml:space="preserve">     NLG             </t>
  </si>
  <si>
    <t xml:space="preserve">     VHM             </t>
  </si>
  <si>
    <t xml:space="preserve">     VRE             </t>
  </si>
  <si>
    <t>Địa chỉ: Tầng 28, tòa C5, số 119 Trần Duy Hưng, phường Trung Hòa, quận Cầu Giấy, Hà Nội</t>
  </si>
  <si>
    <t>TONG CHUNG KHOAN</t>
  </si>
  <si>
    <t>TRAI PHIEU</t>
  </si>
  <si>
    <t>TIEN GUI NH</t>
  </si>
  <si>
    <t>THU NHAP</t>
  </si>
  <si>
    <t>CHI PHI</t>
  </si>
  <si>
    <t>KY NAY</t>
  </si>
  <si>
    <t>LUY KE</t>
  </si>
  <si>
    <t>TONG TAI SAN</t>
  </si>
  <si>
    <t>CHENH LECH GIA</t>
  </si>
  <si>
    <t>Đại diện Công ty Quản lý Quỹ</t>
  </si>
  <si>
    <t>Công ty Quản lý Quỹ</t>
  </si>
  <si>
    <t>2.2.3</t>
  </si>
  <si>
    <t>Trái phiếu chưa niêm yết</t>
  </si>
  <si>
    <t xml:space="preserve">     MSN             </t>
  </si>
  <si>
    <r>
      <rPr>
        <b/>
        <sz val="10"/>
        <rFont val="Tahoma"/>
        <family val="2"/>
      </rPr>
      <t xml:space="preserve">1. Định giá cổ phiếu niêm yết, đăng ký giao dịch: </t>
    </r>
    <r>
      <rPr>
        <sz val="10"/>
        <rFont val="Tahoma"/>
        <family val="2"/>
      </rPr>
      <t xml:space="preserve">
Giá của cổ phiếu niêm yết, đăng ký giao dịch được xác định là :
</t>
    </r>
  </si>
  <si>
    <r>
      <t xml:space="preserve">C. Tín phiếu kho bạc, chứng chỉ tiền gửi có thể chuyển nhượng, và các công cụ thị trường tiền tệ khác giá được xác định là  : </t>
    </r>
    <r>
      <rPr>
        <sz val="10"/>
        <rFont val="Tahoma"/>
        <family val="2"/>
      </rPr>
      <t>giá mua cộng với lãi lũy kế tính tới ngày trước ngày định giá</t>
    </r>
  </si>
  <si>
    <t>Tại ngày 31/12/2022</t>
  </si>
  <si>
    <t>GIA THI TRUONG (tại ngày cuối kỳ)</t>
  </si>
  <si>
    <t>THU NHAP DA VA CHUA THUC HIEN</t>
  </si>
  <si>
    <t>Quý 1 Năm 2023</t>
  </si>
  <si>
    <t>Quý 01 năm 2023</t>
  </si>
  <si>
    <t>Kỳ trước</t>
  </si>
  <si>
    <t>Quý 1 năm 2023</t>
  </si>
  <si>
    <t xml:space="preserve">     BCM             </t>
  </si>
  <si>
    <t xml:space="preserve">     HAX             </t>
  </si>
  <si>
    <t xml:space="preserve">     HDC             </t>
  </si>
  <si>
    <t xml:space="preserve">     KBC             </t>
  </si>
  <si>
    <t xml:space="preserve">     LPB             </t>
  </si>
  <si>
    <t xml:space="preserve">     NTL             </t>
  </si>
  <si>
    <t xml:space="preserve">     VIB             </t>
  </si>
  <si>
    <t xml:space="preserve">     VHM121024       </t>
  </si>
  <si>
    <t>Ngày 19 tháng 04 năm 2023</t>
  </si>
  <si>
    <t>Lập, ngày 19 tháng 04 năm 2023</t>
  </si>
  <si>
    <t>Phương pháp định giá được xây dựng dựa trên thông tư 98/2020/TT-BTC - hướng dẫn hoạt động và quản lý quỹ đầu tư chứng khoán. Các khoản đầu tư của Quỹ được xác định như sau:</t>
  </si>
  <si>
    <r>
      <t xml:space="preserve">Ghi chú:
</t>
    </r>
    <r>
      <rPr>
        <sz val="10"/>
        <rFont val="Tahoma"/>
        <family val="2"/>
      </rPr>
      <t>(*) Trái phiếu chưa niêm yết được phát hành bởi CTCP Vinhomes. Giấy chứng nhận sở hữu không lưu kho tại Ngân hàng Giám sát, Ngân hàng Giám sát đã nhận được báo cáo số dư trái phiếu của Đại lý đăng ký và quản lý chuyển nhượng trái phiếu tại thời điểm lập báo cáo.</t>
    </r>
  </si>
  <si>
    <t xml:space="preserve">     VHMB2124001 (*)  </t>
  </si>
  <si>
    <t>Tại ngày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</si>
</sst>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quot;Tại ngày &quot;dd&quot; tháng &quot;mm&quot; năm &quot;yyyy"/>
    <numFmt numFmtId="166" formatCode="_ * #,##0_ ;_ * \-#,##0_ ;_ * &quot;-&quot;_ ;_ @_ "/>
    <numFmt numFmtId="167" formatCode="_(* #,##0_);_(* \(#,##0\);_(* &quot;-&quot;??_);_(@_)"/>
    <numFmt numFmtId="168" formatCode="0.000%"/>
  </numFmts>
  <fonts count="37">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name val=".VnTime"/>
      <family val="2"/>
    </font>
    <font>
      <b/>
      <sz val="10"/>
      <name val="Arial"/>
      <family val="2"/>
    </font>
    <font>
      <sz val="10"/>
      <name val="Arial"/>
      <family val="2"/>
    </font>
    <font>
      <sz val="11"/>
      <name val="Times New Roman"/>
      <family val="1"/>
    </font>
    <font>
      <sz val="11"/>
      <color theme="1"/>
      <name val="Times New Roman"/>
      <family val="2"/>
    </font>
    <font>
      <sz val="10"/>
      <name val="Arial"/>
      <family val="2"/>
    </font>
    <font>
      <sz val="9"/>
      <color indexed="81"/>
      <name val="Tahoma"/>
      <family val="2"/>
    </font>
    <font>
      <b/>
      <sz val="9"/>
      <color indexed="81"/>
      <name val="Tahoma"/>
      <family val="2"/>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b/>
      <sz val="10"/>
      <name val="Tahoma"/>
      <family val="2"/>
    </font>
    <font>
      <sz val="10"/>
      <name val="Tahoma"/>
      <family val="2"/>
    </font>
    <font>
      <i/>
      <sz val="10"/>
      <name val="Tahoma"/>
      <family val="2"/>
    </font>
    <font>
      <b/>
      <i/>
      <sz val="10"/>
      <name val="Tahoma"/>
      <family val="2"/>
    </font>
    <font>
      <sz val="10"/>
      <color theme="1"/>
      <name val="Tahoma"/>
      <family val="2"/>
    </font>
    <font>
      <b/>
      <sz val="10"/>
      <color indexed="63"/>
      <name val="Tahoma"/>
      <family val="2"/>
    </font>
    <font>
      <sz val="10"/>
      <color rgb="FFFF0000"/>
      <name val="Tahoma"/>
      <family val="2"/>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s>
  <cellStyleXfs count="65">
    <xf numFmtId="0" fontId="0" fillId="0" borderId="0"/>
    <xf numFmtId="0" fontId="5"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164" fontId="9"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164" fontId="2" fillId="0" borderId="0" applyFont="0" applyFill="0" applyBorder="0" applyAlignment="0" applyProtection="0"/>
    <xf numFmtId="0" fontId="7" fillId="0" borderId="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9" fillId="0" borderId="0">
      <alignment vertical="top"/>
    </xf>
    <xf numFmtId="0" fontId="1" fillId="10" borderId="23" applyNumberFormat="0" applyFont="0" applyAlignment="0" applyProtection="0"/>
  </cellStyleXfs>
  <cellXfs count="364">
    <xf numFmtId="0" fontId="0" fillId="0" borderId="0" xfId="0"/>
    <xf numFmtId="167" fontId="0" fillId="0" borderId="0" xfId="16" applyNumberFormat="1" applyFont="1"/>
    <xf numFmtId="167" fontId="0" fillId="0" borderId="0" xfId="0" applyNumberFormat="1"/>
    <xf numFmtId="167" fontId="0" fillId="3" borderId="0" xfId="16" applyNumberFormat="1" applyFont="1" applyFill="1"/>
    <xf numFmtId="167" fontId="6" fillId="0" borderId="0" xfId="16" applyNumberFormat="1" applyFont="1" applyFill="1"/>
    <xf numFmtId="167" fontId="6" fillId="0" borderId="0" xfId="16" applyNumberFormat="1" applyFont="1"/>
    <xf numFmtId="164" fontId="0" fillId="3" borderId="0" xfId="0" applyNumberFormat="1" applyFill="1"/>
    <xf numFmtId="9" fontId="0" fillId="0" borderId="0" xfId="20" applyFont="1"/>
    <xf numFmtId="10" fontId="0" fillId="0" borderId="0" xfId="20" applyNumberFormat="1" applyFont="1"/>
    <xf numFmtId="167" fontId="0" fillId="3" borderId="0" xfId="0" applyNumberFormat="1" applyFill="1"/>
    <xf numFmtId="0" fontId="7" fillId="0" borderId="0" xfId="0" applyFont="1"/>
    <xf numFmtId="167" fontId="7" fillId="0" borderId="0" xfId="16" applyNumberFormat="1" applyFont="1"/>
    <xf numFmtId="2" fontId="30" fillId="0" borderId="0" xfId="1" applyNumberFormat="1" applyFont="1" applyFill="1" applyAlignment="1">
      <alignment vertical="center"/>
    </xf>
    <xf numFmtId="2" fontId="31" fillId="0" borderId="0" xfId="1" applyNumberFormat="1" applyFont="1" applyFill="1" applyAlignment="1">
      <alignment vertical="center"/>
    </xf>
    <xf numFmtId="167" fontId="31" fillId="0" borderId="0" xfId="16" applyNumberFormat="1" applyFont="1" applyFill="1" applyAlignment="1">
      <alignment vertical="center"/>
    </xf>
    <xf numFmtId="2" fontId="31" fillId="0" borderId="0" xfId="1" applyNumberFormat="1" applyFont="1" applyFill="1" applyAlignment="1">
      <alignment horizontal="center" vertical="center" wrapText="1"/>
    </xf>
    <xf numFmtId="38" fontId="30" fillId="0" borderId="0" xfId="2" applyNumberFormat="1" applyFont="1" applyFill="1" applyBorder="1" applyAlignment="1" applyProtection="1">
      <alignment horizontal="right" vertical="center"/>
      <protection hidden="1"/>
    </xf>
    <xf numFmtId="0" fontId="30" fillId="0" borderId="0" xfId="2" applyFont="1" applyFill="1" applyBorder="1" applyAlignment="1" applyProtection="1">
      <alignment vertical="center"/>
      <protection hidden="1"/>
    </xf>
    <xf numFmtId="0" fontId="31" fillId="0" borderId="0" xfId="2" applyFont="1" applyFill="1" applyBorder="1" applyAlignment="1" applyProtection="1">
      <alignment vertical="center"/>
      <protection hidden="1"/>
    </xf>
    <xf numFmtId="167" fontId="31" fillId="0" borderId="0" xfId="16" applyNumberFormat="1" applyFont="1" applyFill="1" applyBorder="1" applyAlignment="1" applyProtection="1">
      <alignment vertical="center"/>
      <protection hidden="1"/>
    </xf>
    <xf numFmtId="38" fontId="31" fillId="0" borderId="0" xfId="2" applyNumberFormat="1" applyFont="1" applyFill="1" applyBorder="1" applyAlignment="1" applyProtection="1">
      <alignment horizontal="right" vertical="center"/>
      <protection hidden="1"/>
    </xf>
    <xf numFmtId="0" fontId="30" fillId="0" borderId="1" xfId="2" applyFont="1" applyFill="1" applyBorder="1" applyAlignment="1" applyProtection="1">
      <alignment vertical="center"/>
      <protection hidden="1"/>
    </xf>
    <xf numFmtId="3" fontId="30" fillId="0" borderId="0" xfId="2" applyNumberFormat="1" applyFont="1" applyFill="1" applyBorder="1" applyAlignment="1" applyProtection="1">
      <alignment horizontal="centerContinuous" vertical="center"/>
      <protection hidden="1"/>
    </xf>
    <xf numFmtId="0" fontId="31" fillId="0" borderId="0" xfId="2" applyFont="1" applyFill="1" applyBorder="1" applyAlignment="1" applyProtection="1">
      <alignment horizontal="centerContinuous" vertical="center"/>
      <protection hidden="1"/>
    </xf>
    <xf numFmtId="167" fontId="31" fillId="2" borderId="0" xfId="16" applyNumberFormat="1" applyFont="1" applyFill="1" applyBorder="1" applyAlignment="1" applyProtection="1">
      <alignment vertical="center"/>
      <protection hidden="1"/>
    </xf>
    <xf numFmtId="0" fontId="31" fillId="2" borderId="0" xfId="2" applyFont="1" applyFill="1" applyBorder="1" applyAlignment="1" applyProtection="1">
      <alignment vertical="center"/>
      <protection hidden="1"/>
    </xf>
    <xf numFmtId="0" fontId="32" fillId="0" borderId="0" xfId="2" applyFont="1" applyFill="1" applyBorder="1" applyAlignment="1" applyProtection="1">
      <alignment horizontal="right" vertical="center"/>
      <protection hidden="1"/>
    </xf>
    <xf numFmtId="3" fontId="30" fillId="0" borderId="2" xfId="2" applyNumberFormat="1" applyFont="1" applyFill="1" applyBorder="1" applyAlignment="1" applyProtection="1">
      <alignment vertical="center"/>
      <protection hidden="1"/>
    </xf>
    <xf numFmtId="3" fontId="30" fillId="0" borderId="3" xfId="2" applyNumberFormat="1" applyFont="1" applyFill="1" applyBorder="1" applyAlignment="1" applyProtection="1">
      <alignment horizontal="center" vertical="center"/>
      <protection hidden="1"/>
    </xf>
    <xf numFmtId="3" fontId="30" fillId="0" borderId="4"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wrapText="1"/>
      <protection hidden="1"/>
    </xf>
    <xf numFmtId="166" fontId="30" fillId="0" borderId="2" xfId="2" applyNumberFormat="1" applyFont="1" applyFill="1" applyBorder="1" applyAlignment="1" applyProtection="1">
      <alignment horizontal="center" vertical="center"/>
      <protection hidden="1"/>
    </xf>
    <xf numFmtId="3" fontId="30" fillId="0" borderId="5" xfId="2" applyNumberFormat="1" applyFont="1" applyFill="1" applyBorder="1" applyAlignment="1" applyProtection="1">
      <alignment vertical="center"/>
      <protection hidden="1"/>
    </xf>
    <xf numFmtId="3" fontId="30" fillId="0" borderId="6" xfId="2" applyNumberFormat="1" applyFont="1" applyFill="1" applyBorder="1" applyAlignment="1" applyProtection="1">
      <alignment vertical="center"/>
      <protection hidden="1"/>
    </xf>
    <xf numFmtId="3" fontId="30" fillId="0" borderId="7" xfId="2" applyNumberFormat="1" applyFont="1" applyFill="1" applyBorder="1" applyAlignment="1" applyProtection="1">
      <alignment vertical="center"/>
      <protection hidden="1"/>
    </xf>
    <xf numFmtId="0" fontId="30" fillId="0" borderId="5" xfId="2" applyFont="1" applyFill="1" applyBorder="1" applyAlignment="1" applyProtection="1">
      <alignment horizontal="center" vertical="center"/>
      <protection hidden="1"/>
    </xf>
    <xf numFmtId="167" fontId="30" fillId="0" borderId="5" xfId="3" applyNumberFormat="1" applyFont="1" applyFill="1" applyBorder="1" applyAlignment="1" applyProtection="1">
      <alignment horizontal="right" vertical="center"/>
      <protection hidden="1"/>
    </xf>
    <xf numFmtId="3" fontId="31" fillId="0" borderId="8" xfId="2" applyNumberFormat="1" applyFont="1" applyFill="1" applyBorder="1" applyAlignment="1" applyProtection="1">
      <alignment horizontal="left" vertical="center"/>
      <protection hidden="1"/>
    </xf>
    <xf numFmtId="3" fontId="31" fillId="0" borderId="9" xfId="2" applyNumberFormat="1" applyFont="1" applyFill="1" applyBorder="1" applyAlignment="1" applyProtection="1">
      <alignment horizontal="left" vertical="center"/>
      <protection hidden="1"/>
    </xf>
    <xf numFmtId="3" fontId="31" fillId="0" borderId="10" xfId="2" applyNumberFormat="1" applyFont="1" applyFill="1" applyBorder="1" applyAlignment="1" applyProtection="1">
      <alignment horizontal="left" vertical="center"/>
      <protection hidden="1"/>
    </xf>
    <xf numFmtId="0" fontId="31" fillId="0" borderId="8" xfId="2" applyFont="1" applyFill="1" applyBorder="1" applyAlignment="1" applyProtection="1">
      <alignment horizontal="center" vertical="center"/>
      <protection hidden="1"/>
    </xf>
    <xf numFmtId="167" fontId="31" fillId="2" borderId="8" xfId="3" applyNumberFormat="1" applyFont="1" applyFill="1" applyBorder="1" applyAlignment="1" applyProtection="1">
      <alignment horizontal="right" vertical="center"/>
      <protection hidden="1"/>
    </xf>
    <xf numFmtId="167" fontId="31" fillId="0" borderId="0" xfId="2" applyNumberFormat="1" applyFont="1" applyFill="1" applyBorder="1" applyAlignment="1" applyProtection="1">
      <alignment vertical="center"/>
      <protection hidden="1"/>
    </xf>
    <xf numFmtId="3" fontId="32" fillId="0" borderId="8" xfId="2" applyNumberFormat="1" applyFont="1" applyFill="1" applyBorder="1" applyAlignment="1" applyProtection="1">
      <alignment horizontal="left" vertical="center"/>
      <protection hidden="1"/>
    </xf>
    <xf numFmtId="3" fontId="32" fillId="0" borderId="9" xfId="2" applyNumberFormat="1" applyFont="1" applyFill="1" applyBorder="1" applyAlignment="1" applyProtection="1">
      <alignment horizontal="left" vertical="center"/>
      <protection hidden="1"/>
    </xf>
    <xf numFmtId="3" fontId="32" fillId="0" borderId="10" xfId="2" applyNumberFormat="1" applyFont="1" applyFill="1" applyBorder="1" applyAlignment="1" applyProtection="1">
      <alignment horizontal="left" vertical="center"/>
      <protection hidden="1"/>
    </xf>
    <xf numFmtId="0" fontId="32" fillId="0" borderId="8" xfId="2" applyFont="1" applyFill="1" applyBorder="1" applyAlignment="1" applyProtection="1">
      <alignment horizontal="center" vertical="center"/>
      <protection hidden="1"/>
    </xf>
    <xf numFmtId="167" fontId="32" fillId="0" borderId="8" xfId="3" applyNumberFormat="1" applyFont="1" applyFill="1" applyBorder="1" applyAlignment="1" applyProtection="1">
      <alignment horizontal="right" vertical="center"/>
      <protection hidden="1"/>
    </xf>
    <xf numFmtId="167" fontId="32" fillId="0" borderId="0" xfId="16" applyNumberFormat="1"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3" fontId="30" fillId="0" borderId="2" xfId="2" applyNumberFormat="1" applyFont="1" applyFill="1" applyBorder="1" applyAlignment="1" applyProtection="1">
      <alignment horizontal="left" vertical="center"/>
      <protection hidden="1"/>
    </xf>
    <xf numFmtId="3" fontId="30" fillId="0" borderId="3" xfId="2" applyNumberFormat="1" applyFont="1" applyFill="1" applyBorder="1" applyAlignment="1" applyProtection="1">
      <alignment horizontal="left" vertical="center"/>
      <protection hidden="1"/>
    </xf>
    <xf numFmtId="3" fontId="30" fillId="0" borderId="4" xfId="2" applyNumberFormat="1" applyFont="1" applyFill="1" applyBorder="1" applyAlignment="1" applyProtection="1">
      <alignment horizontal="left" vertical="center"/>
      <protection hidden="1"/>
    </xf>
    <xf numFmtId="0" fontId="30" fillId="0" borderId="2" xfId="2" applyFont="1" applyFill="1" applyBorder="1" applyAlignment="1" applyProtection="1">
      <alignment horizontal="center" vertical="center"/>
      <protection hidden="1"/>
    </xf>
    <xf numFmtId="167" fontId="30" fillId="2" borderId="2" xfId="3" applyNumberFormat="1" applyFont="1" applyFill="1" applyBorder="1" applyAlignment="1" applyProtection="1">
      <alignment horizontal="right" vertical="center"/>
      <protection hidden="1"/>
    </xf>
    <xf numFmtId="0" fontId="31" fillId="0" borderId="11" xfId="2" applyFont="1" applyFill="1" applyBorder="1" applyAlignment="1" applyProtection="1">
      <alignment horizontal="left" vertical="center"/>
      <protection hidden="1"/>
    </xf>
    <xf numFmtId="0" fontId="31" fillId="0" borderId="12" xfId="2" applyFont="1" applyFill="1" applyBorder="1" applyAlignment="1" applyProtection="1">
      <alignment horizontal="left" vertical="center"/>
      <protection hidden="1"/>
    </xf>
    <xf numFmtId="0" fontId="31" fillId="0" borderId="13" xfId="2" applyFont="1" applyFill="1" applyBorder="1" applyAlignment="1" applyProtection="1">
      <alignment horizontal="left" vertical="center"/>
      <protection hidden="1"/>
    </xf>
    <xf numFmtId="0" fontId="31" fillId="0" borderId="11" xfId="2" applyFont="1" applyFill="1" applyBorder="1" applyAlignment="1" applyProtection="1">
      <alignment horizontal="center" vertical="center"/>
      <protection hidden="1"/>
    </xf>
    <xf numFmtId="167" fontId="31" fillId="2" borderId="11" xfId="3" applyNumberFormat="1" applyFont="1" applyFill="1" applyBorder="1" applyAlignment="1" applyProtection="1">
      <alignment horizontal="right" vertical="center"/>
      <protection hidden="1"/>
    </xf>
    <xf numFmtId="0" fontId="30" fillId="0" borderId="5" xfId="2" applyNumberFormat="1" applyFont="1" applyFill="1" applyBorder="1" applyAlignment="1" applyProtection="1">
      <alignment vertical="center"/>
      <protection hidden="1"/>
    </xf>
    <xf numFmtId="0" fontId="30" fillId="0" borderId="6" xfId="2" applyNumberFormat="1" applyFont="1" applyFill="1" applyBorder="1" applyAlignment="1" applyProtection="1">
      <alignment vertical="center"/>
      <protection hidden="1"/>
    </xf>
    <xf numFmtId="0" fontId="30" fillId="0" borderId="7" xfId="2" applyNumberFormat="1" applyFont="1" applyFill="1" applyBorder="1" applyAlignment="1" applyProtection="1">
      <alignment vertical="center"/>
      <protection hidden="1"/>
    </xf>
    <xf numFmtId="167" fontId="30" fillId="2" borderId="5" xfId="3" applyNumberFormat="1" applyFont="1" applyFill="1" applyBorder="1" applyAlignment="1" applyProtection="1">
      <alignment horizontal="right" vertical="center"/>
      <protection hidden="1"/>
    </xf>
    <xf numFmtId="0" fontId="30" fillId="0" borderId="8" xfId="2" applyFont="1" applyFill="1" applyBorder="1" applyAlignment="1" applyProtection="1">
      <alignment vertical="center"/>
      <protection hidden="1"/>
    </xf>
    <xf numFmtId="0" fontId="30" fillId="0" borderId="9" xfId="2" applyFont="1" applyFill="1" applyBorder="1" applyAlignment="1" applyProtection="1">
      <alignment vertical="center"/>
      <protection hidden="1"/>
    </xf>
    <xf numFmtId="0" fontId="30" fillId="0" borderId="10" xfId="2" applyFont="1" applyFill="1" applyBorder="1" applyAlignment="1" applyProtection="1">
      <alignment vertical="center"/>
      <protection hidden="1"/>
    </xf>
    <xf numFmtId="0" fontId="30" fillId="0" borderId="8" xfId="2" applyFont="1" applyFill="1" applyBorder="1" applyAlignment="1" applyProtection="1">
      <alignment horizontal="center" vertical="center"/>
      <protection hidden="1"/>
    </xf>
    <xf numFmtId="167" fontId="30" fillId="2" borderId="8" xfId="16" applyNumberFormat="1" applyFont="1" applyFill="1" applyBorder="1" applyAlignment="1" applyProtection="1">
      <alignment horizontal="right" vertical="center"/>
      <protection hidden="1"/>
    </xf>
    <xf numFmtId="167" fontId="30" fillId="2" borderId="8" xfId="3" applyNumberFormat="1" applyFont="1" applyFill="1" applyBorder="1" applyAlignment="1" applyProtection="1">
      <alignment horizontal="right" vertical="center"/>
      <protection hidden="1"/>
    </xf>
    <xf numFmtId="167" fontId="30" fillId="0" borderId="0" xfId="16" applyNumberFormat="1" applyFont="1" applyFill="1" applyBorder="1" applyAlignment="1" applyProtection="1">
      <alignment vertical="center"/>
      <protection hidden="1"/>
    </xf>
    <xf numFmtId="0" fontId="31" fillId="0" borderId="8" xfId="2" applyFont="1" applyFill="1" applyBorder="1" applyAlignment="1" applyProtection="1">
      <alignment vertical="center"/>
      <protection hidden="1"/>
    </xf>
    <xf numFmtId="0" fontId="31" fillId="0" borderId="9" xfId="2" applyFont="1" applyFill="1" applyBorder="1" applyAlignment="1" applyProtection="1">
      <alignment vertical="center"/>
      <protection hidden="1"/>
    </xf>
    <xf numFmtId="0" fontId="31" fillId="0" borderId="10" xfId="2" applyFont="1" applyFill="1" applyBorder="1" applyAlignment="1" applyProtection="1">
      <alignment vertical="center"/>
      <protection hidden="1"/>
    </xf>
    <xf numFmtId="167" fontId="31" fillId="2" borderId="8" xfId="16" applyNumberFormat="1" applyFont="1" applyFill="1" applyBorder="1" applyAlignment="1" applyProtection="1">
      <alignment horizontal="right" vertical="center"/>
      <protection hidden="1"/>
    </xf>
    <xf numFmtId="0" fontId="30" fillId="0" borderId="8" xfId="2" applyNumberFormat="1" applyFont="1" applyFill="1" applyBorder="1" applyAlignment="1" applyProtection="1">
      <alignment vertical="center"/>
      <protection hidden="1"/>
    </xf>
    <xf numFmtId="0" fontId="30" fillId="0" borderId="9" xfId="2" applyNumberFormat="1" applyFont="1" applyFill="1" applyBorder="1" applyAlignment="1" applyProtection="1">
      <alignment vertical="center"/>
      <protection hidden="1"/>
    </xf>
    <xf numFmtId="0" fontId="30" fillId="0" borderId="10" xfId="2" applyNumberFormat="1" applyFont="1" applyFill="1" applyBorder="1" applyAlignment="1" applyProtection="1">
      <alignment vertical="center"/>
      <protection hidden="1"/>
    </xf>
    <xf numFmtId="0" fontId="31" fillId="0" borderId="8" xfId="2" applyNumberFormat="1" applyFont="1" applyFill="1" applyBorder="1" applyAlignment="1" applyProtection="1">
      <alignment horizontal="left" vertical="center"/>
      <protection hidden="1"/>
    </xf>
    <xf numFmtId="0" fontId="31" fillId="0" borderId="9" xfId="2" applyNumberFormat="1" applyFont="1" applyFill="1" applyBorder="1" applyAlignment="1" applyProtection="1">
      <alignment horizontal="left" vertical="center"/>
      <protection hidden="1"/>
    </xf>
    <xf numFmtId="0" fontId="31" fillId="0" borderId="10" xfId="2" applyNumberFormat="1" applyFont="1" applyFill="1" applyBorder="1" applyAlignment="1" applyProtection="1">
      <alignment horizontal="left" vertical="center"/>
      <protection hidden="1"/>
    </xf>
    <xf numFmtId="0" fontId="32" fillId="0" borderId="8" xfId="2" applyNumberFormat="1" applyFont="1" applyFill="1" applyBorder="1" applyAlignment="1" applyProtection="1">
      <alignment horizontal="left" vertical="center"/>
      <protection hidden="1"/>
    </xf>
    <xf numFmtId="0" fontId="32" fillId="0" borderId="9" xfId="2" applyNumberFormat="1" applyFont="1" applyFill="1" applyBorder="1" applyAlignment="1" applyProtection="1">
      <alignment horizontal="left" vertical="center"/>
      <protection hidden="1"/>
    </xf>
    <xf numFmtId="0" fontId="32" fillId="0" borderId="10" xfId="2" applyNumberFormat="1" applyFont="1" applyFill="1" applyBorder="1" applyAlignment="1" applyProtection="1">
      <alignment horizontal="left" vertical="center"/>
      <protection hidden="1"/>
    </xf>
    <xf numFmtId="167" fontId="32" fillId="2" borderId="8" xfId="3" applyNumberFormat="1" applyFont="1" applyFill="1" applyBorder="1" applyAlignment="1" applyProtection="1">
      <alignment horizontal="right" vertical="center"/>
      <protection hidden="1"/>
    </xf>
    <xf numFmtId="167" fontId="32" fillId="2" borderId="8" xfId="3" applyNumberFormat="1" applyFont="1" applyFill="1" applyBorder="1" applyAlignment="1" applyProtection="1">
      <alignment vertical="center"/>
      <protection hidden="1"/>
    </xf>
    <xf numFmtId="0" fontId="30" fillId="0" borderId="5" xfId="2" applyNumberFormat="1" applyFont="1" applyFill="1" applyBorder="1" applyAlignment="1" applyProtection="1">
      <alignment horizontal="left" vertical="center"/>
      <protection hidden="1"/>
    </xf>
    <xf numFmtId="0" fontId="30" fillId="0" borderId="6" xfId="2" applyNumberFormat="1" applyFont="1" applyFill="1" applyBorder="1" applyAlignment="1" applyProtection="1">
      <alignment horizontal="left" vertical="center"/>
      <protection hidden="1"/>
    </xf>
    <xf numFmtId="0" fontId="30" fillId="0" borderId="7" xfId="2" applyNumberFormat="1" applyFont="1" applyFill="1" applyBorder="1" applyAlignment="1" applyProtection="1">
      <alignment horizontal="left" vertical="center"/>
      <protection hidden="1"/>
    </xf>
    <xf numFmtId="0" fontId="31" fillId="0" borderId="0" xfId="2" applyNumberFormat="1" applyFont="1" applyFill="1" applyBorder="1" applyAlignment="1" applyProtection="1">
      <alignment horizontal="left" vertical="center"/>
      <protection hidden="1"/>
    </xf>
    <xf numFmtId="0" fontId="31" fillId="0" borderId="0" xfId="2" applyFont="1" applyFill="1" applyBorder="1" applyAlignment="1" applyProtection="1">
      <alignment horizontal="center" vertical="center"/>
      <protection hidden="1"/>
    </xf>
    <xf numFmtId="2" fontId="31" fillId="2" borderId="0" xfId="3" applyNumberFormat="1" applyFont="1" applyFill="1" applyBorder="1" applyAlignment="1" applyProtection="1">
      <alignment horizontal="right" vertical="center"/>
      <protection hidden="1"/>
    </xf>
    <xf numFmtId="167" fontId="31" fillId="2" borderId="0" xfId="3" applyNumberFormat="1" applyFont="1" applyFill="1" applyBorder="1" applyAlignment="1" applyProtection="1">
      <alignment horizontal="right" vertical="center"/>
      <protection hidden="1"/>
    </xf>
    <xf numFmtId="0" fontId="30" fillId="0" borderId="0" xfId="2" applyNumberFormat="1" applyFont="1" applyFill="1" applyBorder="1" applyAlignment="1" applyProtection="1">
      <alignment horizontal="centerContinuous" vertical="center"/>
      <protection hidden="1"/>
    </xf>
    <xf numFmtId="167" fontId="31" fillId="2" borderId="0" xfId="2" applyNumberFormat="1" applyFont="1" applyFill="1" applyBorder="1" applyAlignment="1" applyProtection="1">
      <alignment horizontal="centerContinuous" vertical="center"/>
      <protection hidden="1"/>
    </xf>
    <xf numFmtId="167" fontId="32" fillId="2" borderId="0" xfId="2" applyNumberFormat="1" applyFont="1" applyFill="1" applyBorder="1" applyAlignment="1" applyProtection="1">
      <alignment horizontal="right" vertical="center"/>
      <protection hidden="1"/>
    </xf>
    <xf numFmtId="167" fontId="30" fillId="2" borderId="5" xfId="2" applyNumberFormat="1" applyFont="1" applyFill="1" applyBorder="1" applyAlignment="1" applyProtection="1">
      <alignment horizontal="right" vertical="center"/>
      <protection hidden="1"/>
    </xf>
    <xf numFmtId="167" fontId="30" fillId="2" borderId="5"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vertical="center"/>
      <protection hidden="1"/>
    </xf>
    <xf numFmtId="3" fontId="30" fillId="0" borderId="0"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horizontal="center" vertical="center" wrapText="1"/>
      <protection hidden="1"/>
    </xf>
    <xf numFmtId="167" fontId="30" fillId="2" borderId="0" xfId="2" applyNumberFormat="1" applyFont="1" applyFill="1" applyBorder="1" applyAlignment="1" applyProtection="1">
      <alignment horizontal="center" vertical="center"/>
      <protection hidden="1"/>
    </xf>
    <xf numFmtId="0" fontId="31" fillId="0" borderId="9" xfId="2" applyFont="1" applyFill="1" applyBorder="1" applyAlignment="1" applyProtection="1">
      <alignment horizontal="center" vertical="center"/>
      <protection hidden="1"/>
    </xf>
    <xf numFmtId="0" fontId="31" fillId="0" borderId="10" xfId="2" applyFont="1" applyFill="1" applyBorder="1" applyAlignment="1" applyProtection="1">
      <alignment horizontal="center" vertical="center"/>
      <protection hidden="1"/>
    </xf>
    <xf numFmtId="167" fontId="31" fillId="0" borderId="8" xfId="3" applyNumberFormat="1" applyFont="1" applyFill="1" applyBorder="1" applyAlignment="1" applyProtection="1">
      <alignment horizontal="right" vertical="center"/>
      <protection hidden="1"/>
    </xf>
    <xf numFmtId="0" fontId="31" fillId="0" borderId="14" xfId="2" applyFont="1" applyFill="1" applyBorder="1" applyAlignment="1" applyProtection="1">
      <alignment vertical="center"/>
      <protection hidden="1"/>
    </xf>
    <xf numFmtId="0" fontId="31" fillId="0" borderId="14" xfId="2" applyFont="1" applyFill="1" applyBorder="1" applyAlignment="1" applyProtection="1">
      <alignment horizontal="center" vertical="center"/>
      <protection hidden="1"/>
    </xf>
    <xf numFmtId="37" fontId="31" fillId="2" borderId="14" xfId="2" applyNumberFormat="1" applyFont="1" applyFill="1" applyBorder="1" applyAlignment="1" applyProtection="1">
      <alignment horizontal="center" vertical="center"/>
      <protection hidden="1"/>
    </xf>
    <xf numFmtId="167" fontId="31" fillId="2" borderId="0" xfId="3" applyNumberFormat="1" applyFont="1" applyFill="1" applyBorder="1" applyAlignment="1" applyProtection="1">
      <alignment horizontal="center" vertical="center"/>
      <protection hidden="1"/>
    </xf>
    <xf numFmtId="0" fontId="30" fillId="0" borderId="0" xfId="1" applyNumberFormat="1" applyFont="1" applyFill="1" applyAlignment="1">
      <alignment horizontal="left" vertical="center"/>
    </xf>
    <xf numFmtId="0" fontId="31" fillId="0" borderId="0" xfId="1" applyNumberFormat="1" applyFont="1" applyFill="1" applyBorder="1" applyAlignment="1">
      <alignment horizontal="left" vertical="center"/>
    </xf>
    <xf numFmtId="0" fontId="30" fillId="2" borderId="0" xfId="1" applyNumberFormat="1" applyFont="1" applyFill="1" applyAlignment="1">
      <alignment horizontal="center" vertical="center"/>
    </xf>
    <xf numFmtId="0" fontId="30" fillId="2" borderId="0" xfId="0" applyFont="1" applyFill="1" applyAlignment="1">
      <alignment vertical="center" wrapText="1"/>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0" fontId="32" fillId="2" borderId="0" xfId="0" applyFont="1" applyFill="1" applyAlignment="1">
      <alignment vertical="center"/>
    </xf>
    <xf numFmtId="2" fontId="31" fillId="0" borderId="0" xfId="1" applyNumberFormat="1" applyFont="1" applyFill="1" applyAlignment="1">
      <alignment horizontal="center" vertical="center"/>
    </xf>
    <xf numFmtId="0" fontId="31" fillId="0" borderId="0" xfId="0" applyFont="1"/>
    <xf numFmtId="2" fontId="31" fillId="2" borderId="0" xfId="1" applyNumberFormat="1" applyFont="1" applyFill="1" applyAlignment="1">
      <alignment vertical="center"/>
    </xf>
    <xf numFmtId="2" fontId="30" fillId="0" borderId="0" xfId="1" applyNumberFormat="1" applyFont="1" applyFill="1" applyAlignment="1">
      <alignment horizontal="left" vertical="center"/>
    </xf>
    <xf numFmtId="38" fontId="30" fillId="2" borderId="0" xfId="2" applyNumberFormat="1" applyFont="1" applyFill="1" applyBorder="1" applyAlignment="1" applyProtection="1">
      <alignment horizontal="right" vertical="center"/>
      <protection hidden="1"/>
    </xf>
    <xf numFmtId="38" fontId="31" fillId="2" borderId="0" xfId="2" applyNumberFormat="1" applyFont="1" applyFill="1" applyBorder="1" applyAlignment="1" applyProtection="1">
      <alignment horizontal="right" vertical="center"/>
      <protection hidden="1"/>
    </xf>
    <xf numFmtId="38" fontId="30" fillId="0" borderId="0" xfId="0" applyNumberFormat="1" applyFont="1" applyAlignment="1">
      <alignment horizontal="right"/>
    </xf>
    <xf numFmtId="0" fontId="30" fillId="0" borderId="1" xfId="2" applyFont="1" applyFill="1" applyBorder="1" applyAlignment="1" applyProtection="1">
      <alignment horizontal="center" vertical="center"/>
      <protection hidden="1"/>
    </xf>
    <xf numFmtId="0" fontId="30" fillId="2" borderId="1" xfId="2" applyFont="1" applyFill="1" applyBorder="1" applyAlignment="1" applyProtection="1">
      <alignment vertical="center"/>
      <protection hidden="1"/>
    </xf>
    <xf numFmtId="0" fontId="32" fillId="2" borderId="0" xfId="2" applyFont="1" applyFill="1" applyBorder="1" applyAlignment="1" applyProtection="1">
      <alignment horizontal="right" vertical="center"/>
      <protection hidden="1"/>
    </xf>
    <xf numFmtId="3" fontId="30" fillId="2" borderId="7" xfId="2" applyNumberFormat="1" applyFont="1" applyFill="1" applyBorder="1" applyAlignment="1" applyProtection="1">
      <alignment horizontal="center" vertical="center" wrapText="1"/>
      <protection hidden="1"/>
    </xf>
    <xf numFmtId="166" fontId="30" fillId="2" borderId="5" xfId="2" applyNumberFormat="1" applyFont="1" applyFill="1" applyBorder="1" applyAlignment="1" applyProtection="1">
      <alignment horizontal="center" vertical="center" wrapText="1"/>
      <protection hidden="1"/>
    </xf>
    <xf numFmtId="3" fontId="30" fillId="2" borderId="5" xfId="2" applyNumberFormat="1" applyFont="1" applyFill="1" applyBorder="1" applyAlignment="1" applyProtection="1">
      <alignment horizontal="center" vertical="center" wrapText="1"/>
      <protection hidden="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0" fontId="30" fillId="0" borderId="7" xfId="0" applyFont="1" applyFill="1" applyBorder="1" applyAlignment="1">
      <alignment vertical="center" wrapText="1"/>
    </xf>
    <xf numFmtId="0" fontId="30" fillId="0" borderId="2" xfId="6" applyNumberFormat="1" applyFont="1" applyFill="1" applyBorder="1" applyAlignment="1">
      <alignment vertical="center" wrapText="1"/>
    </xf>
    <xf numFmtId="0" fontId="30" fillId="0" borderId="3" xfId="2" applyFont="1" applyFill="1" applyBorder="1" applyAlignment="1" applyProtection="1">
      <alignment horizontal="center" vertical="center"/>
      <protection hidden="1"/>
    </xf>
    <xf numFmtId="167" fontId="30" fillId="2" borderId="2" xfId="6" applyNumberFormat="1" applyFont="1" applyFill="1" applyBorder="1" applyAlignment="1">
      <alignment horizontal="right" vertical="center" wrapText="1"/>
    </xf>
    <xf numFmtId="0" fontId="31" fillId="0" borderId="0" xfId="0" quotePrefix="1" applyFont="1"/>
    <xf numFmtId="0" fontId="31" fillId="0" borderId="9" xfId="6" applyNumberFormat="1" applyFont="1" applyFill="1" applyBorder="1" applyAlignment="1">
      <alignment horizontal="justify" vertical="center" wrapText="1"/>
    </xf>
    <xf numFmtId="167" fontId="31" fillId="2" borderId="8" xfId="6" applyNumberFormat="1" applyFont="1" applyFill="1" applyBorder="1" applyAlignment="1">
      <alignment horizontal="right" vertical="center" wrapText="1"/>
    </xf>
    <xf numFmtId="0" fontId="30" fillId="0" borderId="9" xfId="6" applyNumberFormat="1" applyFont="1" applyFill="1" applyBorder="1" applyAlignment="1">
      <alignment horizontal="justify" vertical="center" wrapText="1"/>
    </xf>
    <xf numFmtId="0" fontId="30" fillId="0" borderId="9" xfId="2" applyFont="1" applyFill="1" applyBorder="1" applyAlignment="1" applyProtection="1">
      <alignment horizontal="center" vertical="center"/>
      <protection hidden="1"/>
    </xf>
    <xf numFmtId="167" fontId="30" fillId="2" borderId="8" xfId="6" applyNumberFormat="1" applyFont="1" applyFill="1" applyBorder="1" applyAlignment="1">
      <alignment horizontal="right" vertical="center" wrapText="1"/>
    </xf>
    <xf numFmtId="0" fontId="30" fillId="0" borderId="9" xfId="6" applyNumberFormat="1" applyFont="1" applyFill="1" applyBorder="1" applyAlignment="1">
      <alignment vertical="center" wrapText="1"/>
    </xf>
    <xf numFmtId="167" fontId="30" fillId="2" borderId="11" xfId="6" applyNumberFormat="1" applyFont="1" applyFill="1" applyBorder="1" applyAlignment="1">
      <alignment horizontal="right" vertical="center" wrapText="1"/>
    </xf>
    <xf numFmtId="0" fontId="30" fillId="0" borderId="6" xfId="6" applyNumberFormat="1" applyFont="1" applyFill="1" applyBorder="1" applyAlignment="1">
      <alignment vertical="center" wrapText="1"/>
    </xf>
    <xf numFmtId="0" fontId="30" fillId="0" borderId="15" xfId="6" applyNumberFormat="1" applyFont="1" applyFill="1" applyBorder="1" applyAlignment="1">
      <alignment vertical="center" wrapText="1"/>
    </xf>
    <xf numFmtId="0" fontId="30" fillId="2" borderId="15" xfId="6" applyNumberFormat="1" applyFont="1" applyFill="1" applyBorder="1" applyAlignment="1">
      <alignment vertical="center" wrapText="1"/>
    </xf>
    <xf numFmtId="167" fontId="30" fillId="2" borderId="10" xfId="6" applyNumberFormat="1" applyFont="1" applyFill="1" applyBorder="1" applyAlignment="1">
      <alignment horizontal="right" vertical="center" wrapText="1"/>
    </xf>
    <xf numFmtId="0" fontId="31" fillId="0" borderId="9" xfId="6" applyNumberFormat="1" applyFont="1" applyFill="1" applyBorder="1" applyAlignment="1">
      <alignment vertical="center" wrapText="1"/>
    </xf>
    <xf numFmtId="167" fontId="31" fillId="2" borderId="10" xfId="6" applyNumberFormat="1" applyFont="1" applyFill="1" applyBorder="1" applyAlignment="1">
      <alignment horizontal="right" vertical="center" wrapText="1"/>
    </xf>
    <xf numFmtId="0" fontId="30" fillId="0" borderId="12" xfId="6" applyNumberFormat="1" applyFont="1" applyFill="1" applyBorder="1" applyAlignment="1">
      <alignment vertical="center" wrapText="1"/>
    </xf>
    <xf numFmtId="0" fontId="30" fillId="0" borderId="11" xfId="2" applyFont="1" applyFill="1" applyBorder="1" applyAlignment="1" applyProtection="1">
      <alignment horizontal="center" vertical="center"/>
      <protection hidden="1"/>
    </xf>
    <xf numFmtId="167" fontId="30" fillId="2" borderId="13" xfId="6" applyNumberFormat="1" applyFont="1" applyFill="1" applyBorder="1" applyAlignment="1">
      <alignment horizontal="right" vertical="center" wrapText="1"/>
    </xf>
    <xf numFmtId="0" fontId="30" fillId="0" borderId="0" xfId="6" applyFont="1" applyFill="1" applyBorder="1" applyAlignment="1">
      <alignment vertical="center"/>
    </xf>
    <xf numFmtId="37" fontId="31" fillId="2" borderId="0" xfId="2" applyNumberFormat="1" applyFont="1" applyFill="1" applyBorder="1" applyAlignment="1" applyProtection="1">
      <alignment horizontal="center" vertical="center"/>
      <protection hidden="1"/>
    </xf>
    <xf numFmtId="37" fontId="31" fillId="2" borderId="0" xfId="3" applyNumberFormat="1" applyFont="1" applyFill="1" applyBorder="1" applyAlignment="1" applyProtection="1">
      <alignment horizontal="right" vertical="center"/>
      <protection hidden="1"/>
    </xf>
    <xf numFmtId="0" fontId="30" fillId="0" borderId="0" xfId="1" applyNumberFormat="1" applyFont="1" applyFill="1" applyBorder="1" applyAlignment="1">
      <alignment horizontal="left" vertical="center"/>
    </xf>
    <xf numFmtId="2" fontId="31" fillId="0" borderId="0" xfId="1" applyNumberFormat="1" applyFont="1" applyFill="1" applyBorder="1" applyAlignment="1">
      <alignment horizontal="center" vertical="center"/>
    </xf>
    <xf numFmtId="37" fontId="31" fillId="2" borderId="0" xfId="1" applyNumberFormat="1" applyFont="1" applyFill="1" applyBorder="1" applyAlignment="1">
      <alignment vertical="center"/>
    </xf>
    <xf numFmtId="167" fontId="31" fillId="0" borderId="0" xfId="3" applyNumberFormat="1" applyFont="1" applyFill="1" applyBorder="1" applyAlignment="1">
      <alignment vertical="center"/>
    </xf>
    <xf numFmtId="49" fontId="30" fillId="0" borderId="5" xfId="0" applyNumberFormat="1" applyFont="1" applyFill="1" applyBorder="1" applyAlignment="1" applyProtection="1">
      <alignment horizontal="left" vertical="center" wrapText="1"/>
    </xf>
    <xf numFmtId="0" fontId="31" fillId="0" borderId="0" xfId="6" applyFont="1" applyFill="1" applyAlignment="1">
      <alignment vertical="center"/>
    </xf>
    <xf numFmtId="0" fontId="31" fillId="0" borderId="0" xfId="6" applyFont="1" applyFill="1" applyAlignment="1">
      <alignment horizontal="right" vertical="center"/>
    </xf>
    <xf numFmtId="10" fontId="31" fillId="0" borderId="0" xfId="7" applyNumberFormat="1" applyFont="1" applyFill="1" applyAlignment="1">
      <alignment vertical="center"/>
    </xf>
    <xf numFmtId="2" fontId="31" fillId="0" borderId="0" xfId="1" applyNumberFormat="1" applyFont="1" applyFill="1" applyAlignment="1">
      <alignment horizontal="right" vertical="center"/>
    </xf>
    <xf numFmtId="0" fontId="31" fillId="0" borderId="0" xfId="2" applyFont="1" applyFill="1" applyBorder="1" applyAlignment="1" applyProtection="1">
      <alignment horizontal="right" vertical="center"/>
      <protection hidden="1"/>
    </xf>
    <xf numFmtId="10" fontId="31" fillId="0" borderId="0" xfId="7" applyNumberFormat="1" applyFont="1" applyFill="1" applyBorder="1" applyAlignment="1" applyProtection="1">
      <alignment vertical="center"/>
      <protection hidden="1"/>
    </xf>
    <xf numFmtId="0" fontId="31" fillId="0" borderId="1" xfId="2" applyFont="1" applyFill="1" applyBorder="1" applyAlignment="1" applyProtection="1">
      <alignment horizontal="right" vertical="center"/>
      <protection hidden="1"/>
    </xf>
    <xf numFmtId="0" fontId="30" fillId="0" borderId="0" xfId="6" applyFont="1" applyFill="1" applyAlignment="1">
      <alignment horizontal="centerContinuous" vertical="center"/>
    </xf>
    <xf numFmtId="0" fontId="31" fillId="0" borderId="0" xfId="6" applyFont="1" applyFill="1" applyAlignment="1">
      <alignment horizontal="centerContinuous" vertical="center"/>
    </xf>
    <xf numFmtId="3" fontId="30" fillId="0" borderId="0" xfId="6" applyNumberFormat="1" applyFont="1" applyFill="1" applyAlignment="1">
      <alignment horizontal="centerContinuous" vertical="center"/>
    </xf>
    <xf numFmtId="0" fontId="31" fillId="0" borderId="0" xfId="6" applyNumberFormat="1" applyFont="1" applyFill="1" applyAlignment="1">
      <alignment vertical="center"/>
    </xf>
    <xf numFmtId="0" fontId="30" fillId="0" borderId="0" xfId="6" applyFont="1" applyFill="1" applyAlignment="1">
      <alignment vertical="center"/>
    </xf>
    <xf numFmtId="0" fontId="30" fillId="0" borderId="0" xfId="6" applyNumberFormat="1" applyFont="1" applyFill="1" applyAlignment="1">
      <alignment vertical="center"/>
    </xf>
    <xf numFmtId="0" fontId="31" fillId="0" borderId="0" xfId="6" quotePrefix="1" applyFont="1" applyFill="1" applyAlignment="1">
      <alignment vertical="center"/>
    </xf>
    <xf numFmtId="49" fontId="31" fillId="0" borderId="0" xfId="6" applyNumberFormat="1" applyFont="1" applyFill="1" applyAlignment="1">
      <alignment vertical="center"/>
    </xf>
    <xf numFmtId="10" fontId="31" fillId="0" borderId="0" xfId="7" applyNumberFormat="1" applyFont="1" applyFill="1" applyAlignment="1">
      <alignment horizontal="justify" vertical="center" wrapText="1"/>
    </xf>
    <xf numFmtId="0" fontId="30" fillId="0" borderId="0" xfId="6" applyFont="1" applyFill="1" applyAlignment="1">
      <alignment horizontal="right" vertical="center"/>
    </xf>
    <xf numFmtId="10" fontId="30" fillId="0" borderId="0" xfId="7" applyNumberFormat="1" applyFont="1" applyFill="1" applyAlignment="1">
      <alignment vertical="center"/>
    </xf>
    <xf numFmtId="167" fontId="30" fillId="0" borderId="0" xfId="16" applyNumberFormat="1" applyFont="1" applyFill="1" applyAlignment="1">
      <alignment vertical="center"/>
    </xf>
    <xf numFmtId="0" fontId="31" fillId="0" borderId="0" xfId="6" applyFont="1" applyFill="1" applyAlignment="1">
      <alignment horizontal="justify" vertical="center" wrapText="1"/>
    </xf>
    <xf numFmtId="0" fontId="31" fillId="0" borderId="0" xfId="6" applyFont="1" applyFill="1" applyAlignment="1">
      <alignment horizontal="right" vertical="center" wrapText="1"/>
    </xf>
    <xf numFmtId="0" fontId="31" fillId="0" borderId="0" xfId="6" quotePrefix="1" applyFont="1" applyFill="1" applyAlignment="1">
      <alignment horizontal="left" vertical="center" wrapText="1"/>
    </xf>
    <xf numFmtId="0" fontId="31" fillId="0" borderId="0" xfId="6" quotePrefix="1" applyFont="1" applyFill="1" applyAlignment="1">
      <alignment horizontal="right" vertical="center" wrapText="1"/>
    </xf>
    <xf numFmtId="0" fontId="30" fillId="0" borderId="0" xfId="6" quotePrefix="1" applyFont="1" applyFill="1" applyAlignment="1">
      <alignment vertical="center"/>
    </xf>
    <xf numFmtId="167" fontId="30" fillId="0" borderId="0" xfId="3" applyNumberFormat="1" applyFont="1" applyFill="1" applyAlignment="1">
      <alignment horizontal="right" vertical="center"/>
    </xf>
    <xf numFmtId="167" fontId="31" fillId="0" borderId="0" xfId="3" applyNumberFormat="1" applyFont="1" applyFill="1" applyAlignment="1">
      <alignment horizontal="right" vertical="center"/>
    </xf>
    <xf numFmtId="0" fontId="31" fillId="0" borderId="0" xfId="6" applyFont="1" applyFill="1" applyAlignment="1">
      <alignment horizontal="center" vertical="center"/>
    </xf>
    <xf numFmtId="0" fontId="30" fillId="0" borderId="5" xfId="6" applyFont="1" applyFill="1" applyBorder="1" applyAlignment="1">
      <alignment horizontal="center" vertical="center" wrapText="1"/>
    </xf>
    <xf numFmtId="0" fontId="30" fillId="0" borderId="6" xfId="6" applyFont="1" applyFill="1" applyBorder="1" applyAlignment="1">
      <alignment horizontal="center" vertical="center" wrapText="1"/>
    </xf>
    <xf numFmtId="0" fontId="30" fillId="0" borderId="15" xfId="6" applyFont="1" applyFill="1" applyBorder="1" applyAlignment="1">
      <alignment horizontal="center" vertical="center" wrapText="1"/>
    </xf>
    <xf numFmtId="0" fontId="30" fillId="0" borderId="7" xfId="6" applyFont="1" applyFill="1" applyBorder="1" applyAlignment="1">
      <alignment horizontal="center" vertical="center" wrapText="1"/>
    </xf>
    <xf numFmtId="0" fontId="30" fillId="0" borderId="5" xfId="6" applyFont="1" applyFill="1" applyBorder="1" applyAlignment="1">
      <alignment horizontal="right" vertical="center" wrapText="1"/>
    </xf>
    <xf numFmtId="0" fontId="30" fillId="0" borderId="5" xfId="6" applyNumberFormat="1" applyFont="1" applyFill="1" applyBorder="1" applyAlignment="1">
      <alignment horizontal="center" vertical="center" wrapText="1"/>
    </xf>
    <xf numFmtId="0" fontId="31" fillId="2" borderId="5" xfId="6" applyNumberFormat="1" applyFont="1" applyFill="1" applyBorder="1" applyAlignment="1">
      <alignment horizontal="right" vertical="center" wrapText="1"/>
    </xf>
    <xf numFmtId="0" fontId="31" fillId="35" borderId="0" xfId="0" applyFont="1" applyFill="1"/>
    <xf numFmtId="0" fontId="30" fillId="35" borderId="0" xfId="0" applyFont="1" applyFill="1"/>
    <xf numFmtId="0" fontId="31" fillId="0" borderId="5" xfId="6" applyNumberFormat="1" applyFont="1" applyFill="1" applyBorder="1" applyAlignment="1">
      <alignment horizontal="center" vertical="center" wrapText="1"/>
    </xf>
    <xf numFmtId="10" fontId="31" fillId="2" borderId="5" xfId="7" applyNumberFormat="1" applyFont="1" applyFill="1" applyBorder="1" applyAlignment="1">
      <alignment horizontal="right" vertical="center" wrapText="1"/>
    </xf>
    <xf numFmtId="164" fontId="30" fillId="35" borderId="0" xfId="16" applyFont="1" applyFill="1"/>
    <xf numFmtId="167" fontId="31" fillId="35" borderId="0" xfId="16" applyNumberFormat="1" applyFont="1" applyFill="1"/>
    <xf numFmtId="164" fontId="31" fillId="0" borderId="0" xfId="16" applyFont="1"/>
    <xf numFmtId="10" fontId="31" fillId="2" borderId="5" xfId="16" applyNumberFormat="1" applyFont="1" applyFill="1" applyBorder="1" applyAlignment="1">
      <alignment horizontal="right" vertical="center" wrapText="1"/>
    </xf>
    <xf numFmtId="167" fontId="31" fillId="2" borderId="5" xfId="16" applyNumberFormat="1" applyFont="1" applyFill="1" applyBorder="1" applyAlignment="1">
      <alignment horizontal="right" vertical="center" wrapText="1"/>
    </xf>
    <xf numFmtId="168" fontId="31" fillId="2" borderId="5" xfId="15" applyNumberFormat="1" applyFont="1" applyFill="1" applyBorder="1" applyAlignment="1">
      <alignment horizontal="right" vertical="center" wrapText="1"/>
    </xf>
    <xf numFmtId="0" fontId="31" fillId="0" borderId="5" xfId="6" applyFont="1" applyFill="1" applyBorder="1" applyAlignment="1">
      <alignment horizontal="center" vertical="center" wrapText="1"/>
    </xf>
    <xf numFmtId="0" fontId="31" fillId="0" borderId="6" xfId="6" applyFont="1" applyFill="1" applyBorder="1" applyAlignment="1">
      <alignment horizontal="left" vertical="center" wrapText="1"/>
    </xf>
    <xf numFmtId="0" fontId="31" fillId="0" borderId="15" xfId="6" applyFont="1" applyFill="1" applyBorder="1" applyAlignment="1">
      <alignment horizontal="left" vertical="center" wrapText="1"/>
    </xf>
    <xf numFmtId="0" fontId="31" fillId="0" borderId="7" xfId="6" applyFont="1" applyFill="1" applyBorder="1" applyAlignment="1">
      <alignment horizontal="left" vertical="center" wrapText="1"/>
    </xf>
    <xf numFmtId="164" fontId="31" fillId="0" borderId="5" xfId="3" applyNumberFormat="1" applyFont="1" applyFill="1" applyBorder="1" applyAlignment="1">
      <alignment horizontal="right" vertical="center" wrapText="1"/>
    </xf>
    <xf numFmtId="0" fontId="31" fillId="0" borderId="0" xfId="8" applyNumberFormat="1" applyFont="1" applyFill="1" applyAlignment="1">
      <alignment vertical="center"/>
    </xf>
    <xf numFmtId="10" fontId="31" fillId="0" borderId="0" xfId="6" applyNumberFormat="1" applyFont="1" applyFill="1" applyAlignment="1">
      <alignment horizontal="right" vertical="center"/>
    </xf>
    <xf numFmtId="164" fontId="31" fillId="0" borderId="0" xfId="4" applyFont="1" applyFill="1"/>
    <xf numFmtId="0" fontId="30" fillId="0" borderId="0" xfId="6" applyNumberFormat="1" applyFont="1" applyFill="1" applyAlignment="1">
      <alignment horizontal="centerContinuous" vertical="center"/>
    </xf>
    <xf numFmtId="0" fontId="31" fillId="0" borderId="0" xfId="5" applyFont="1" applyFill="1"/>
    <xf numFmtId="167" fontId="31" fillId="0" borderId="0" xfId="16" applyNumberFormat="1" applyFont="1" applyFill="1"/>
    <xf numFmtId="0" fontId="31" fillId="0" borderId="0" xfId="5" applyFont="1" applyFill="1" applyAlignment="1">
      <alignment horizontal="right"/>
    </xf>
    <xf numFmtId="2" fontId="30" fillId="2" borderId="0" xfId="1" applyNumberFormat="1" applyFont="1" applyFill="1" applyAlignment="1">
      <alignment vertical="center"/>
    </xf>
    <xf numFmtId="2" fontId="31" fillId="2" borderId="0" xfId="1" applyNumberFormat="1" applyFont="1" applyFill="1" applyAlignment="1">
      <alignment horizontal="center" vertical="center" wrapText="1"/>
    </xf>
    <xf numFmtId="0" fontId="30" fillId="2" borderId="0" xfId="2" applyFont="1" applyFill="1" applyBorder="1" applyAlignment="1" applyProtection="1">
      <alignment vertical="center"/>
      <protection hidden="1"/>
    </xf>
    <xf numFmtId="10" fontId="30" fillId="2" borderId="0" xfId="2" applyNumberFormat="1" applyFont="1" applyFill="1" applyBorder="1" applyAlignment="1" applyProtection="1">
      <alignment horizontal="right" vertical="center"/>
      <protection hidden="1"/>
    </xf>
    <xf numFmtId="10" fontId="31" fillId="2" borderId="0" xfId="2" applyNumberFormat="1" applyFont="1" applyFill="1" applyBorder="1" applyAlignment="1" applyProtection="1">
      <alignment horizontal="right" vertical="center"/>
      <protection hidden="1"/>
    </xf>
    <xf numFmtId="10" fontId="31" fillId="2" borderId="0" xfId="20" applyNumberFormat="1" applyFont="1" applyFill="1" applyBorder="1" applyAlignment="1" applyProtection="1">
      <alignment vertical="center"/>
      <protection hidden="1"/>
    </xf>
    <xf numFmtId="10" fontId="30" fillId="2" borderId="1" xfId="2" applyNumberFormat="1" applyFont="1" applyFill="1" applyBorder="1" applyAlignment="1" applyProtection="1">
      <alignment vertical="center"/>
      <protection hidden="1"/>
    </xf>
    <xf numFmtId="10" fontId="31" fillId="2" borderId="0" xfId="2" applyNumberFormat="1" applyFont="1" applyFill="1" applyBorder="1" applyAlignment="1" applyProtection="1">
      <alignment vertical="center"/>
      <protection hidden="1"/>
    </xf>
    <xf numFmtId="167" fontId="31" fillId="0" borderId="0" xfId="0" applyNumberFormat="1" applyFont="1"/>
    <xf numFmtId="0" fontId="31" fillId="2" borderId="0" xfId="17" applyFont="1" applyFill="1" applyAlignment="1">
      <alignment vertical="center"/>
    </xf>
    <xf numFmtId="10" fontId="31" fillId="2" borderId="0" xfId="20" applyNumberFormat="1" applyFont="1" applyFill="1" applyAlignment="1">
      <alignment vertical="center"/>
    </xf>
    <xf numFmtId="10" fontId="31" fillId="2" borderId="0" xfId="17" applyNumberFormat="1" applyFont="1" applyFill="1" applyAlignment="1">
      <alignment vertical="center"/>
    </xf>
    <xf numFmtId="0" fontId="30" fillId="2" borderId="5" xfId="5" applyNumberFormat="1" applyFont="1" applyFill="1" applyBorder="1" applyAlignment="1" applyProtection="1">
      <alignment horizontal="center" vertical="center" wrapText="1"/>
    </xf>
    <xf numFmtId="0" fontId="30" fillId="2" borderId="6" xfId="5" applyNumberFormat="1" applyFont="1" applyFill="1" applyBorder="1" applyAlignment="1" applyProtection="1">
      <alignment horizontal="center" vertical="center" wrapText="1"/>
    </xf>
    <xf numFmtId="0" fontId="31" fillId="2" borderId="6" xfId="17" applyFont="1" applyFill="1" applyBorder="1" applyAlignment="1">
      <alignment horizontal="center" vertical="center"/>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7" fontId="31" fillId="2" borderId="0" xfId="17" applyNumberFormat="1" applyFont="1" applyFill="1" applyAlignment="1">
      <alignment vertical="center"/>
    </xf>
    <xf numFmtId="0" fontId="31"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wrapText="1"/>
    </xf>
    <xf numFmtId="0" fontId="31" fillId="2" borderId="15" xfId="17" applyFont="1" applyFill="1" applyBorder="1" applyAlignment="1">
      <alignment vertical="center"/>
    </xf>
    <xf numFmtId="0" fontId="31" fillId="2" borderId="7" xfId="17" applyFont="1" applyFill="1" applyBorder="1" applyAlignment="1">
      <alignment vertical="center"/>
    </xf>
    <xf numFmtId="0" fontId="30"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xf>
    <xf numFmtId="0" fontId="31" fillId="2" borderId="6" xfId="5" applyNumberFormat="1" applyFont="1" applyFill="1" applyBorder="1" applyAlignment="1" applyProtection="1">
      <alignment horizontal="right" vertical="center" wrapText="1"/>
    </xf>
    <xf numFmtId="164" fontId="31" fillId="2" borderId="0" xfId="16" applyFont="1" applyFill="1" applyAlignment="1">
      <alignment vertical="center"/>
    </xf>
    <xf numFmtId="0" fontId="31" fillId="2" borderId="0" xfId="0" applyFont="1" applyFill="1" applyAlignment="1">
      <alignment vertical="center" wrapText="1"/>
    </xf>
    <xf numFmtId="167" fontId="31" fillId="2" borderId="0" xfId="16" applyNumberFormat="1" applyFont="1" applyFill="1" applyAlignment="1">
      <alignment vertical="center"/>
    </xf>
    <xf numFmtId="3" fontId="31" fillId="2" borderId="0" xfId="17" applyNumberFormat="1" applyFont="1" applyFill="1" applyAlignment="1">
      <alignment vertical="center"/>
    </xf>
    <xf numFmtId="0" fontId="31" fillId="2" borderId="6" xfId="5" applyNumberFormat="1" applyFont="1" applyFill="1" applyBorder="1" applyAlignment="1" applyProtection="1">
      <alignment horizontal="left" vertical="center" wrapText="1"/>
    </xf>
    <xf numFmtId="0" fontId="34" fillId="2" borderId="0" xfId="17" applyFont="1" applyFill="1" applyAlignment="1">
      <alignment vertical="center"/>
    </xf>
    <xf numFmtId="0" fontId="30"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left" vertical="center" wrapText="1"/>
    </xf>
    <xf numFmtId="49" fontId="34" fillId="2" borderId="0" xfId="16" applyNumberFormat="1" applyFont="1" applyFill="1" applyAlignment="1">
      <alignment vertical="center"/>
    </xf>
    <xf numFmtId="167" fontId="34" fillId="2" borderId="0" xfId="17" applyNumberFormat="1" applyFont="1" applyFill="1" applyAlignment="1">
      <alignment vertical="center"/>
    </xf>
    <xf numFmtId="164" fontId="34" fillId="2" borderId="0" xfId="16" applyFont="1" applyFill="1" applyAlignment="1">
      <alignment vertical="center"/>
    </xf>
    <xf numFmtId="164" fontId="34" fillId="2" borderId="0" xfId="17" applyNumberFormat="1" applyFont="1" applyFill="1" applyAlignment="1">
      <alignment vertical="center"/>
    </xf>
    <xf numFmtId="10" fontId="34" fillId="2" borderId="0" xfId="17" applyNumberFormat="1" applyFont="1" applyFill="1" applyAlignment="1">
      <alignment vertical="center"/>
    </xf>
    <xf numFmtId="49" fontId="34" fillId="2" borderId="0" xfId="16" applyNumberFormat="1" applyFont="1" applyFill="1" applyBorder="1" applyAlignment="1">
      <alignment vertical="center"/>
    </xf>
    <xf numFmtId="167" fontId="34" fillId="2" borderId="0" xfId="17" applyNumberFormat="1" applyFont="1" applyFill="1" applyBorder="1" applyAlignment="1">
      <alignment vertical="center"/>
    </xf>
    <xf numFmtId="164" fontId="34" fillId="2" borderId="0" xfId="16" applyFont="1" applyFill="1" applyBorder="1" applyAlignment="1">
      <alignment vertical="center"/>
    </xf>
    <xf numFmtId="164" fontId="34" fillId="2" borderId="0" xfId="17" applyNumberFormat="1" applyFont="1" applyFill="1" applyBorder="1" applyAlignment="1">
      <alignment vertical="center"/>
    </xf>
    <xf numFmtId="0" fontId="34" fillId="2" borderId="0" xfId="17" applyFont="1" applyFill="1" applyBorder="1" applyAlignment="1">
      <alignment vertical="center"/>
    </xf>
    <xf numFmtId="10" fontId="34" fillId="2" borderId="0" xfId="17" applyNumberFormat="1" applyFont="1" applyFill="1" applyBorder="1" applyAlignment="1">
      <alignment vertical="center"/>
    </xf>
    <xf numFmtId="167" fontId="31" fillId="2" borderId="12" xfId="3" applyNumberFormat="1" applyFont="1" applyFill="1" applyBorder="1" applyAlignment="1">
      <alignment horizontal="center"/>
    </xf>
    <xf numFmtId="167" fontId="31" fillId="2" borderId="13" xfId="3" applyNumberFormat="1" applyFont="1" applyFill="1" applyBorder="1" applyAlignment="1">
      <alignment horizontal="center"/>
    </xf>
    <xf numFmtId="0" fontId="31" fillId="2" borderId="25" xfId="0" applyFont="1" applyFill="1" applyBorder="1" applyAlignment="1">
      <alignment horizontal="left"/>
    </xf>
    <xf numFmtId="167" fontId="31" fillId="2" borderId="6" xfId="18" applyNumberFormat="1" applyFont="1" applyFill="1" applyBorder="1" applyAlignment="1" applyProtection="1">
      <alignment vertical="center" wrapText="1"/>
    </xf>
    <xf numFmtId="167" fontId="31" fillId="2" borderId="7" xfId="18" applyNumberFormat="1" applyFont="1" applyFill="1" applyBorder="1" applyAlignment="1" applyProtection="1">
      <alignment vertical="center" wrapText="1"/>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0" fontId="35" fillId="2" borderId="5" xfId="5" applyNumberFormat="1" applyFont="1" applyFill="1" applyBorder="1" applyAlignment="1" applyProtection="1">
      <alignment horizontal="center" vertical="center" wrapText="1"/>
    </xf>
    <xf numFmtId="0" fontId="35" fillId="2" borderId="5" xfId="5" applyNumberFormat="1" applyFont="1" applyFill="1" applyBorder="1" applyAlignment="1" applyProtection="1">
      <alignment horizontal="left" vertical="center" wrapText="1"/>
    </xf>
    <xf numFmtId="164" fontId="31" fillId="2" borderId="5" xfId="16" applyFont="1" applyFill="1" applyBorder="1" applyAlignment="1">
      <alignment horizontal="right" vertical="center" wrapText="1"/>
    </xf>
    <xf numFmtId="10" fontId="31" fillId="2" borderId="5" xfId="15" applyNumberFormat="1" applyFont="1" applyFill="1" applyBorder="1" applyAlignment="1">
      <alignment horizontal="right" vertical="center" wrapText="1"/>
    </xf>
    <xf numFmtId="164" fontId="30" fillId="35" borderId="0" xfId="16" applyFont="1" applyFill="1" applyAlignment="1">
      <alignment wrapText="1"/>
    </xf>
    <xf numFmtId="167" fontId="36" fillId="35" borderId="0" xfId="16" applyNumberFormat="1" applyFont="1" applyFill="1"/>
    <xf numFmtId="2" fontId="31" fillId="0" borderId="0" xfId="1" applyNumberFormat="1" applyFont="1" applyFill="1" applyAlignment="1">
      <alignment horizontal="center" vertical="center" wrapText="1"/>
    </xf>
    <xf numFmtId="165" fontId="33" fillId="2" borderId="0" xfId="0" applyNumberFormat="1" applyFont="1" applyFill="1" applyAlignment="1">
      <alignment horizontal="center" vertical="center"/>
    </xf>
    <xf numFmtId="3" fontId="30" fillId="0" borderId="6" xfId="2" applyNumberFormat="1" applyFont="1" applyFill="1" applyBorder="1" applyAlignment="1" applyProtection="1">
      <alignment horizontal="center" vertical="center" wrapText="1"/>
      <protection hidden="1"/>
    </xf>
    <xf numFmtId="3" fontId="30" fillId="0" borderId="7" xfId="2" applyNumberFormat="1" applyFont="1" applyFill="1" applyBorder="1" applyAlignment="1" applyProtection="1">
      <alignment horizontal="center" vertical="center" wrapText="1"/>
      <protection hidden="1"/>
    </xf>
    <xf numFmtId="167" fontId="30" fillId="0" borderId="0" xfId="3" applyNumberFormat="1" applyFont="1" applyFill="1" applyAlignment="1">
      <alignment horizontal="center" vertical="center"/>
    </xf>
    <xf numFmtId="37" fontId="32" fillId="2" borderId="0" xfId="1" applyNumberFormat="1" applyFont="1" applyFill="1" applyBorder="1" applyAlignment="1">
      <alignment horizontal="center" vertical="center"/>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164" fontId="31" fillId="2" borderId="0" xfId="4" applyFont="1" applyFill="1" applyAlignment="1">
      <alignment horizontal="center" wrapText="1"/>
    </xf>
    <xf numFmtId="2" fontId="31" fillId="2" borderId="0" xfId="1" applyNumberFormat="1" applyFont="1" applyFill="1" applyAlignment="1">
      <alignment horizontal="center" vertical="center"/>
    </xf>
    <xf numFmtId="0" fontId="30" fillId="0" borderId="0" xfId="5" applyFont="1" applyAlignment="1">
      <alignment horizontal="center" vertical="center"/>
    </xf>
    <xf numFmtId="3" fontId="30" fillId="0" borderId="0" xfId="5" applyNumberFormat="1" applyFont="1" applyAlignment="1">
      <alignment horizontal="center" vertical="center"/>
    </xf>
    <xf numFmtId="3" fontId="30" fillId="0" borderId="3" xfId="2" applyNumberFormat="1" applyFont="1" applyFill="1" applyBorder="1" applyAlignment="1" applyProtection="1">
      <alignment horizontal="center" vertical="center"/>
      <protection hidden="1"/>
    </xf>
    <xf numFmtId="3" fontId="30" fillId="0" borderId="1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11" xfId="2" applyNumberFormat="1" applyFont="1" applyFill="1" applyBorder="1" applyAlignment="1" applyProtection="1">
      <alignment horizontal="center" vertical="center"/>
      <protection hidden="1"/>
    </xf>
    <xf numFmtId="0" fontId="30" fillId="2" borderId="7" xfId="2" applyFont="1" applyFill="1" applyBorder="1" applyAlignment="1" applyProtection="1">
      <alignment horizontal="center" vertical="center"/>
      <protection hidden="1"/>
    </xf>
    <xf numFmtId="0" fontId="30" fillId="2" borderId="5" xfId="2" applyFont="1" applyFill="1" applyBorder="1" applyAlignment="1" applyProtection="1">
      <alignment horizontal="center" vertical="center"/>
      <protection hidden="1"/>
    </xf>
    <xf numFmtId="164" fontId="32" fillId="0" borderId="0" xfId="4" applyFont="1" applyFill="1" applyAlignment="1">
      <alignment horizontal="right"/>
    </xf>
    <xf numFmtId="0" fontId="31" fillId="0" borderId="5" xfId="6" applyNumberFormat="1" applyFont="1" applyFill="1" applyBorder="1" applyAlignment="1">
      <alignment horizontal="left" vertical="center" wrapText="1"/>
    </xf>
    <xf numFmtId="37" fontId="32" fillId="0" borderId="0" xfId="6" applyNumberFormat="1" applyFont="1" applyFill="1" applyAlignment="1">
      <alignment horizontal="center" vertical="center"/>
    </xf>
    <xf numFmtId="0" fontId="31" fillId="0" borderId="0" xfId="6" quotePrefix="1" applyFont="1" applyFill="1" applyAlignment="1">
      <alignment horizontal="justify" vertical="center" wrapText="1"/>
    </xf>
    <xf numFmtId="0" fontId="31" fillId="0" borderId="0" xfId="6" applyFont="1" applyFill="1" applyAlignment="1">
      <alignment horizontal="justify" vertical="center" wrapText="1"/>
    </xf>
    <xf numFmtId="0" fontId="30" fillId="0" borderId="6" xfId="6" applyNumberFormat="1" applyFont="1" applyFill="1" applyBorder="1" applyAlignment="1">
      <alignment horizontal="left" vertical="center"/>
    </xf>
    <xf numFmtId="0" fontId="30" fillId="0" borderId="15" xfId="6" applyNumberFormat="1" applyFont="1" applyFill="1" applyBorder="1" applyAlignment="1">
      <alignment horizontal="left" vertical="center"/>
    </xf>
    <xf numFmtId="0" fontId="30" fillId="0" borderId="7" xfId="6" applyNumberFormat="1" applyFont="1" applyFill="1" applyBorder="1" applyAlignment="1">
      <alignment horizontal="left" vertical="center"/>
    </xf>
    <xf numFmtId="0" fontId="30" fillId="0" borderId="6" xfId="6" applyNumberFormat="1" applyFont="1" applyFill="1" applyBorder="1" applyAlignment="1">
      <alignment horizontal="left" vertical="center" wrapText="1"/>
    </xf>
    <xf numFmtId="0" fontId="30" fillId="0" borderId="15" xfId="6" applyNumberFormat="1" applyFont="1" applyFill="1" applyBorder="1" applyAlignment="1">
      <alignment horizontal="left" vertical="center" wrapText="1"/>
    </xf>
    <xf numFmtId="0" fontId="30" fillId="0" borderId="7" xfId="6" applyNumberFormat="1" applyFont="1" applyFill="1" applyBorder="1" applyAlignment="1">
      <alignment horizontal="left" vertical="center" wrapText="1"/>
    </xf>
    <xf numFmtId="0" fontId="30" fillId="0" borderId="0" xfId="6" quotePrefix="1" applyFont="1" applyFill="1" applyAlignment="1">
      <alignment horizontal="left" vertical="center" wrapText="1"/>
    </xf>
    <xf numFmtId="0" fontId="31" fillId="0" borderId="0" xfId="6" quotePrefix="1" applyFont="1" applyFill="1" applyAlignment="1">
      <alignment vertical="center" wrapText="1"/>
    </xf>
    <xf numFmtId="0" fontId="31" fillId="0" borderId="0" xfId="6" quotePrefix="1" applyFont="1" applyFill="1" applyAlignment="1">
      <alignment horizontal="left" vertical="center" wrapText="1"/>
    </xf>
    <xf numFmtId="0" fontId="30" fillId="0" borderId="0" xfId="6" applyFont="1" applyFill="1" applyAlignment="1">
      <alignment horizontal="left" vertical="center" wrapText="1"/>
    </xf>
    <xf numFmtId="0" fontId="31" fillId="0" borderId="0" xfId="6" quotePrefix="1" applyFont="1" applyFill="1" applyAlignment="1">
      <alignment horizontal="left" vertical="top" wrapText="1"/>
    </xf>
    <xf numFmtId="0" fontId="31" fillId="0" borderId="0" xfId="6" applyFont="1" applyFill="1" applyAlignment="1">
      <alignment horizontal="left" vertical="top" wrapText="1"/>
    </xf>
    <xf numFmtId="0" fontId="30" fillId="0" borderId="0" xfId="6" quotePrefix="1" applyFont="1" applyFill="1" applyAlignment="1">
      <alignment horizontal="left" vertical="top" wrapText="1"/>
    </xf>
    <xf numFmtId="0" fontId="31" fillId="0" borderId="0" xfId="6" applyFont="1" applyFill="1" applyAlignment="1">
      <alignment horizontal="left" vertical="center" wrapText="1"/>
    </xf>
    <xf numFmtId="38" fontId="31" fillId="0" borderId="0" xfId="6" applyNumberFormat="1" applyFont="1" applyFill="1" applyAlignment="1">
      <alignment horizontal="center" vertical="center"/>
    </xf>
    <xf numFmtId="0" fontId="31" fillId="0" borderId="0" xfId="6" applyNumberFormat="1" applyFont="1" applyFill="1" applyAlignment="1">
      <alignment horizontal="center" vertical="center"/>
    </xf>
    <xf numFmtId="0" fontId="31" fillId="2" borderId="0" xfId="6" applyFont="1" applyFill="1" applyAlignment="1">
      <alignment horizontal="justify" vertical="center" wrapText="1"/>
    </xf>
    <xf numFmtId="10" fontId="31" fillId="2" borderId="6" xfId="18" applyNumberFormat="1" applyFont="1" applyFill="1" applyBorder="1" applyAlignment="1" applyProtection="1">
      <alignment horizontal="center" vertical="center" wrapText="1"/>
    </xf>
    <xf numFmtId="10" fontId="31" fillId="2" borderId="7" xfId="18" applyNumberFormat="1" applyFont="1" applyFill="1" applyBorder="1" applyAlignment="1" applyProtection="1">
      <alignment horizontal="center" vertical="center" wrapText="1"/>
    </xf>
    <xf numFmtId="167" fontId="31" fillId="2" borderId="6" xfId="18" applyNumberFormat="1" applyFont="1" applyFill="1" applyBorder="1" applyAlignment="1" applyProtection="1">
      <alignment horizontal="center" vertical="center" wrapText="1"/>
    </xf>
    <xf numFmtId="167" fontId="31" fillId="2" borderId="7" xfId="18" applyNumberFormat="1" applyFont="1" applyFill="1" applyBorder="1" applyAlignment="1" applyProtection="1">
      <alignment horizontal="center" vertical="center" wrapText="1"/>
    </xf>
    <xf numFmtId="167" fontId="31" fillId="2" borderId="5" xfId="18" applyNumberFormat="1" applyFont="1" applyFill="1" applyBorder="1" applyAlignment="1" applyProtection="1">
      <alignment horizontal="center" vertical="center" wrapText="1"/>
    </xf>
    <xf numFmtId="10" fontId="31" fillId="2" borderId="6" xfId="18" applyNumberFormat="1" applyFont="1" applyFill="1" applyBorder="1" applyAlignment="1" applyProtection="1">
      <alignment horizontal="right" vertical="center" wrapText="1"/>
    </xf>
    <xf numFmtId="10" fontId="31" fillId="2" borderId="7" xfId="18" applyNumberFormat="1" applyFont="1" applyFill="1" applyBorder="1" applyAlignment="1" applyProtection="1">
      <alignment horizontal="right" vertical="center" wrapText="1"/>
    </xf>
    <xf numFmtId="10" fontId="31" fillId="2" borderId="5" xfId="18" applyNumberFormat="1" applyFont="1" applyFill="1" applyBorder="1" applyAlignment="1" applyProtection="1">
      <alignment horizontal="right" vertical="center" wrapText="1"/>
    </xf>
    <xf numFmtId="0" fontId="31" fillId="2" borderId="5" xfId="17" applyFont="1" applyFill="1" applyBorder="1" applyAlignment="1">
      <alignment horizontal="center" vertical="center"/>
    </xf>
    <xf numFmtId="164" fontId="31" fillId="2" borderId="6" xfId="16" applyFont="1" applyFill="1" applyBorder="1" applyAlignment="1" applyProtection="1">
      <alignment horizontal="center" vertical="center" wrapText="1"/>
    </xf>
    <xf numFmtId="164" fontId="31" fillId="2" borderId="7" xfId="16" applyFont="1" applyFill="1" applyBorder="1" applyAlignment="1" applyProtection="1">
      <alignment horizontal="center" vertical="center" wrapText="1"/>
    </xf>
    <xf numFmtId="0" fontId="30" fillId="2" borderId="6" xfId="5" applyNumberFormat="1" applyFont="1" applyFill="1" applyBorder="1" applyAlignment="1" applyProtection="1">
      <alignment horizontal="center" vertical="center" wrapText="1"/>
    </xf>
    <xf numFmtId="0" fontId="30" fillId="2" borderId="15" xfId="5" applyNumberFormat="1" applyFont="1" applyFill="1" applyBorder="1" applyAlignment="1" applyProtection="1">
      <alignment horizontal="center" vertical="center" wrapText="1"/>
    </xf>
    <xf numFmtId="0" fontId="30" fillId="2" borderId="7" xfId="5" applyNumberFormat="1" applyFont="1" applyFill="1" applyBorder="1" applyAlignment="1" applyProtection="1">
      <alignment horizontal="center" vertical="center" wrapText="1"/>
    </xf>
    <xf numFmtId="0" fontId="30" fillId="2" borderId="5" xfId="5" applyNumberFormat="1" applyFont="1" applyFill="1" applyBorder="1" applyAlignment="1" applyProtection="1">
      <alignment horizontal="center" vertical="center" wrapText="1"/>
    </xf>
    <xf numFmtId="0" fontId="31" fillId="2" borderId="5" xfId="5" applyNumberFormat="1" applyFont="1" applyFill="1" applyBorder="1" applyAlignment="1" applyProtection="1">
      <alignment horizontal="center" vertical="center" wrapText="1"/>
    </xf>
    <xf numFmtId="0" fontId="31" fillId="2" borderId="0" xfId="0" applyFont="1" applyFill="1" applyAlignment="1">
      <alignment horizontal="center" vertical="center" wrapText="1"/>
    </xf>
    <xf numFmtId="2" fontId="31" fillId="2" borderId="0" xfId="1" applyNumberFormat="1" applyFont="1" applyFill="1" applyAlignment="1">
      <alignment horizontal="center" vertical="center" wrapText="1"/>
    </xf>
    <xf numFmtId="0" fontId="30" fillId="2" borderId="0" xfId="5" applyFont="1" applyFill="1" applyAlignment="1">
      <alignment horizontal="center" vertical="center"/>
    </xf>
    <xf numFmtId="0" fontId="32" fillId="2" borderId="0" xfId="0" applyFont="1" applyFill="1" applyAlignment="1">
      <alignment horizontal="center" vertical="center" wrapText="1"/>
    </xf>
    <xf numFmtId="167" fontId="31" fillId="2" borderId="15"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7" fontId="31" fillId="2" borderId="28" xfId="3" applyNumberFormat="1" applyFont="1" applyFill="1" applyBorder="1" applyAlignment="1">
      <alignment horizontal="center"/>
    </xf>
    <xf numFmtId="167" fontId="31" fillId="2" borderId="29" xfId="3" applyNumberFormat="1" applyFont="1" applyFill="1" applyBorder="1" applyAlignment="1">
      <alignment horizontal="center"/>
    </xf>
    <xf numFmtId="167" fontId="31" fillId="2" borderId="6" xfId="3" applyNumberFormat="1" applyFont="1" applyFill="1" applyBorder="1" applyAlignment="1">
      <alignment horizontal="center"/>
    </xf>
    <xf numFmtId="167" fontId="31" fillId="2" borderId="7" xfId="3" applyNumberFormat="1" applyFont="1" applyFill="1" applyBorder="1" applyAlignment="1">
      <alignment horizontal="center"/>
    </xf>
    <xf numFmtId="10" fontId="31" fillId="2" borderId="6" xfId="19" applyNumberFormat="1" applyFont="1" applyFill="1" applyBorder="1" applyAlignment="1" applyProtection="1">
      <alignment vertical="center" wrapText="1"/>
      <protection locked="0"/>
    </xf>
    <xf numFmtId="10" fontId="31" fillId="2" borderId="7" xfId="19" applyNumberFormat="1" applyFont="1" applyFill="1" applyBorder="1" applyAlignment="1" applyProtection="1">
      <alignment vertical="center" wrapText="1"/>
      <protection locked="0"/>
    </xf>
    <xf numFmtId="0" fontId="30" fillId="2" borderId="5" xfId="17" applyNumberFormat="1" applyFont="1" applyFill="1" applyBorder="1" applyAlignment="1" applyProtection="1">
      <alignment horizontal="center" vertical="center" wrapText="1"/>
    </xf>
    <xf numFmtId="0" fontId="30" fillId="2" borderId="6" xfId="17" applyNumberFormat="1" applyFont="1" applyFill="1" applyBorder="1" applyAlignment="1" applyProtection="1">
      <alignment horizontal="center" vertical="center" wrapText="1"/>
    </xf>
    <xf numFmtId="0" fontId="30" fillId="2" borderId="7" xfId="17" applyNumberFormat="1" applyFont="1" applyFill="1" applyBorder="1" applyAlignment="1" applyProtection="1">
      <alignment horizontal="center" vertical="center" wrapText="1"/>
    </xf>
    <xf numFmtId="164" fontId="31" fillId="2" borderId="5" xfId="18" applyFont="1" applyFill="1" applyBorder="1" applyAlignment="1" applyProtection="1">
      <alignment horizontal="center" vertical="center" wrapText="1"/>
    </xf>
    <xf numFmtId="164" fontId="31" fillId="2" borderId="6" xfId="18" applyFont="1" applyFill="1" applyBorder="1" applyAlignment="1" applyProtection="1">
      <alignment horizontal="center" vertical="center" wrapText="1"/>
    </xf>
    <xf numFmtId="164" fontId="31" fillId="2" borderId="7" xfId="18" applyFont="1" applyFill="1" applyBorder="1" applyAlignment="1" applyProtection="1">
      <alignment horizontal="center" vertical="center" wrapText="1"/>
    </xf>
    <xf numFmtId="164" fontId="31" fillId="2" borderId="6" xfId="18" applyFont="1" applyFill="1" applyBorder="1" applyAlignment="1" applyProtection="1">
      <alignment vertical="center" wrapText="1"/>
    </xf>
    <xf numFmtId="164" fontId="31" fillId="2" borderId="7" xfId="18" applyFont="1" applyFill="1" applyBorder="1" applyAlignment="1" applyProtection="1">
      <alignment vertical="center" wrapText="1"/>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0" fontId="34" fillId="2" borderId="5" xfId="17" applyFont="1" applyFill="1" applyBorder="1" applyAlignment="1">
      <alignment horizontal="center" vertical="center"/>
    </xf>
    <xf numFmtId="0" fontId="34" fillId="2" borderId="6" xfId="17" applyFont="1" applyFill="1" applyBorder="1" applyAlignment="1">
      <alignment horizontal="center" vertical="center"/>
    </xf>
    <xf numFmtId="0" fontId="34" fillId="2" borderId="7" xfId="17" applyFont="1" applyFill="1" applyBorder="1" applyAlignment="1">
      <alignment horizontal="center" vertical="center"/>
    </xf>
    <xf numFmtId="167" fontId="31" fillId="2" borderId="28" xfId="15" applyNumberFormat="1" applyFont="1" applyFill="1" applyBorder="1" applyAlignment="1">
      <alignment horizontal="center"/>
    </xf>
    <xf numFmtId="167" fontId="31" fillId="2" borderId="29" xfId="15" applyNumberFormat="1" applyFont="1" applyFill="1" applyBorder="1" applyAlignment="1">
      <alignment horizontal="center"/>
    </xf>
    <xf numFmtId="167" fontId="31" fillId="2" borderId="26" xfId="0" applyNumberFormat="1" applyFont="1" applyFill="1" applyBorder="1" applyAlignment="1">
      <alignment horizontal="center"/>
    </xf>
    <xf numFmtId="167" fontId="31" fillId="2" borderId="27" xfId="0" applyNumberFormat="1" applyFont="1" applyFill="1" applyBorder="1" applyAlignment="1">
      <alignment horizontal="center"/>
    </xf>
    <xf numFmtId="0" fontId="30" fillId="2" borderId="30" xfId="5" applyNumberFormat="1" applyFont="1" applyFill="1" applyBorder="1" applyAlignment="1" applyProtection="1">
      <alignment horizontal="left" vertical="center" wrapText="1"/>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Check Cell" xfId="35" builtinId="23" customBuiltin="1"/>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N52"/>
  <sheetViews>
    <sheetView zoomScaleNormal="100" workbookViewId="0">
      <selection activeCell="F15" sqref="F15"/>
    </sheetView>
  </sheetViews>
  <sheetFormatPr defaultColWidth="9.140625" defaultRowHeight="12.75"/>
  <cols>
    <col min="1" max="1" width="4.42578125" style="110" customWidth="1"/>
    <col min="2" max="2" width="27.85546875" style="110" customWidth="1"/>
    <col min="3" max="3" width="12.85546875" style="110" customWidth="1"/>
    <col min="4" max="4" width="15.7109375" style="13" customWidth="1"/>
    <col min="5" max="5" width="15.85546875" style="13" customWidth="1"/>
    <col min="6" max="7" width="24.42578125" style="13" customWidth="1"/>
    <col min="8" max="9" width="15.5703125" style="14" bestFit="1" customWidth="1"/>
    <col min="10" max="10" width="15" style="14" bestFit="1" customWidth="1"/>
    <col min="11" max="11" width="14.5703125" style="14" bestFit="1" customWidth="1"/>
    <col min="12" max="12" width="9.140625" style="13"/>
    <col min="13" max="14" width="15" style="13" bestFit="1" customWidth="1"/>
    <col min="15" max="16384" width="9.140625" style="13"/>
  </cols>
  <sheetData>
    <row r="1" spans="1:14" ht="42.75" customHeight="1">
      <c r="A1" s="12"/>
      <c r="B1" s="12"/>
      <c r="C1" s="12"/>
      <c r="F1" s="276" t="s">
        <v>0</v>
      </c>
      <c r="G1" s="276"/>
    </row>
    <row r="2" spans="1:14" ht="18" customHeight="1">
      <c r="A2" s="12" t="s">
        <v>282</v>
      </c>
      <c r="B2" s="12"/>
      <c r="C2" s="12"/>
      <c r="F2" s="15"/>
      <c r="G2" s="15"/>
    </row>
    <row r="3" spans="1:14" ht="16.5" customHeight="1">
      <c r="A3" s="12" t="s">
        <v>1</v>
      </c>
      <c r="B3" s="12"/>
      <c r="C3" s="12"/>
      <c r="G3" s="16"/>
    </row>
    <row r="4" spans="1:14" s="18" customFormat="1" ht="16.5" customHeight="1">
      <c r="A4" s="17" t="s">
        <v>2</v>
      </c>
      <c r="B4" s="17"/>
      <c r="C4" s="17"/>
      <c r="G4" s="16" t="s">
        <v>3</v>
      </c>
      <c r="H4" s="19"/>
      <c r="I4" s="19"/>
      <c r="J4" s="19"/>
      <c r="K4" s="19"/>
    </row>
    <row r="5" spans="1:14" s="18" customFormat="1" ht="16.5" customHeight="1">
      <c r="A5" s="18" t="s">
        <v>292</v>
      </c>
      <c r="B5" s="17"/>
      <c r="C5" s="17"/>
      <c r="G5" s="20" t="s">
        <v>317</v>
      </c>
      <c r="H5" s="19"/>
      <c r="I5" s="19"/>
      <c r="J5" s="19"/>
      <c r="K5" s="19"/>
    </row>
    <row r="6" spans="1:14" s="18" customFormat="1" ht="2.25" customHeight="1">
      <c r="A6" s="21"/>
      <c r="B6" s="21"/>
      <c r="C6" s="21"/>
      <c r="D6" s="21"/>
      <c r="E6" s="21"/>
      <c r="F6" s="21"/>
      <c r="G6" s="21"/>
      <c r="H6" s="19"/>
      <c r="I6" s="19"/>
      <c r="J6" s="19"/>
      <c r="K6" s="19"/>
    </row>
    <row r="7" spans="1:14" s="18" customFormat="1">
      <c r="A7" s="17"/>
      <c r="B7" s="17"/>
      <c r="C7" s="17"/>
      <c r="G7" s="18" t="s">
        <v>108</v>
      </c>
      <c r="H7" s="19"/>
      <c r="I7" s="19"/>
      <c r="J7" s="19"/>
      <c r="K7" s="19"/>
    </row>
    <row r="8" spans="1:14" s="18" customFormat="1" ht="21" customHeight="1">
      <c r="A8" s="22" t="s">
        <v>4</v>
      </c>
      <c r="B8" s="22"/>
      <c r="C8" s="22"/>
      <c r="D8" s="23"/>
      <c r="E8" s="23"/>
      <c r="F8" s="22"/>
      <c r="G8" s="22"/>
      <c r="H8" s="19"/>
      <c r="I8" s="19"/>
      <c r="J8" s="19"/>
      <c r="K8" s="19"/>
    </row>
    <row r="9" spans="1:14" s="25" customFormat="1" ht="15" customHeight="1">
      <c r="A9" s="277">
        <v>45016</v>
      </c>
      <c r="B9" s="277"/>
      <c r="C9" s="277"/>
      <c r="D9" s="277"/>
      <c r="E9" s="277"/>
      <c r="F9" s="277"/>
      <c r="G9" s="277"/>
      <c r="H9" s="24"/>
      <c r="I9" s="24"/>
      <c r="J9" s="24"/>
      <c r="K9" s="24"/>
    </row>
    <row r="10" spans="1:14" s="18" customFormat="1" ht="13.5" customHeight="1">
      <c r="G10" s="26" t="s">
        <v>5</v>
      </c>
      <c r="H10" s="19"/>
      <c r="I10" s="19"/>
      <c r="J10" s="19"/>
      <c r="K10" s="19"/>
    </row>
    <row r="11" spans="1:14" s="18" customFormat="1" ht="29.25" customHeight="1">
      <c r="A11" s="27" t="s">
        <v>6</v>
      </c>
      <c r="B11" s="28" t="s">
        <v>7</v>
      </c>
      <c r="C11" s="29"/>
      <c r="D11" s="30" t="s">
        <v>8</v>
      </c>
      <c r="E11" s="31" t="s">
        <v>9</v>
      </c>
      <c r="F11" s="32" t="s">
        <v>10</v>
      </c>
      <c r="G11" s="32" t="s">
        <v>11</v>
      </c>
      <c r="H11" s="19"/>
      <c r="I11" s="19"/>
      <c r="J11" s="19"/>
      <c r="K11" s="19"/>
    </row>
    <row r="12" spans="1:14" s="18" customFormat="1" ht="15" customHeight="1">
      <c r="A12" s="33" t="s">
        <v>12</v>
      </c>
      <c r="B12" s="34" t="s">
        <v>13</v>
      </c>
      <c r="C12" s="35"/>
      <c r="D12" s="36"/>
      <c r="E12" s="36"/>
      <c r="F12" s="37"/>
      <c r="G12" s="37"/>
      <c r="H12" s="19"/>
      <c r="I12" s="19"/>
      <c r="J12" s="19"/>
      <c r="K12" s="19"/>
    </row>
    <row r="13" spans="1:14" s="18" customFormat="1" ht="16.5" customHeight="1">
      <c r="A13" s="38" t="s">
        <v>14</v>
      </c>
      <c r="B13" s="39" t="s">
        <v>15</v>
      </c>
      <c r="C13" s="40"/>
      <c r="D13" s="41">
        <v>110</v>
      </c>
      <c r="E13" s="41"/>
      <c r="F13" s="42">
        <v>2567984487</v>
      </c>
      <c r="G13" s="42">
        <v>9240951663</v>
      </c>
      <c r="H13" s="19"/>
      <c r="I13" s="19"/>
      <c r="J13" s="19"/>
      <c r="K13" s="19"/>
      <c r="M13" s="43"/>
      <c r="N13" s="43"/>
    </row>
    <row r="14" spans="1:14" s="18" customFormat="1" ht="15" customHeight="1">
      <c r="A14" s="38" t="s">
        <v>16</v>
      </c>
      <c r="B14" s="39" t="s">
        <v>17</v>
      </c>
      <c r="C14" s="40"/>
      <c r="D14" s="41">
        <v>120</v>
      </c>
      <c r="E14" s="41"/>
      <c r="F14" s="42">
        <v>37147379835</v>
      </c>
      <c r="G14" s="42">
        <v>36482754195</v>
      </c>
      <c r="H14" s="19"/>
      <c r="I14" s="19"/>
      <c r="J14" s="19"/>
      <c r="K14" s="19"/>
      <c r="M14" s="43"/>
      <c r="N14" s="43"/>
    </row>
    <row r="15" spans="1:14" s="50" customFormat="1" ht="15.75" customHeight="1">
      <c r="A15" s="44"/>
      <c r="B15" s="45" t="s">
        <v>18</v>
      </c>
      <c r="C15" s="46"/>
      <c r="D15" s="47"/>
      <c r="E15" s="47"/>
      <c r="F15" s="48">
        <v>36086549422</v>
      </c>
      <c r="G15" s="48">
        <v>37625547462</v>
      </c>
      <c r="H15" s="49"/>
      <c r="I15" s="19"/>
      <c r="J15" s="19"/>
      <c r="K15" s="19"/>
      <c r="M15" s="43"/>
      <c r="N15" s="43"/>
    </row>
    <row r="16" spans="1:14" s="50" customFormat="1" ht="15.75" customHeight="1">
      <c r="A16" s="44"/>
      <c r="B16" s="45" t="s">
        <v>19</v>
      </c>
      <c r="C16" s="46"/>
      <c r="D16" s="47"/>
      <c r="E16" s="47"/>
      <c r="F16" s="48">
        <v>1060830413</v>
      </c>
      <c r="G16" s="48">
        <v>-1142793267</v>
      </c>
      <c r="H16" s="49"/>
      <c r="I16" s="19"/>
      <c r="J16" s="19"/>
      <c r="K16" s="19"/>
      <c r="M16" s="43"/>
      <c r="N16" s="43"/>
    </row>
    <row r="17" spans="1:14" s="18" customFormat="1" ht="17.25" customHeight="1">
      <c r="A17" s="38" t="s">
        <v>20</v>
      </c>
      <c r="B17" s="39" t="s">
        <v>21</v>
      </c>
      <c r="C17" s="40"/>
      <c r="D17" s="41">
        <v>121</v>
      </c>
      <c r="E17" s="41"/>
      <c r="F17" s="42">
        <v>0</v>
      </c>
      <c r="G17" s="42"/>
      <c r="H17" s="49"/>
      <c r="I17" s="19"/>
      <c r="J17" s="19"/>
      <c r="K17" s="19"/>
      <c r="L17" s="50"/>
      <c r="M17" s="43"/>
      <c r="N17" s="43"/>
    </row>
    <row r="18" spans="1:14" s="18" customFormat="1" ht="17.25" customHeight="1">
      <c r="A18" s="38" t="s">
        <v>22</v>
      </c>
      <c r="B18" s="39" t="s">
        <v>23</v>
      </c>
      <c r="C18" s="40"/>
      <c r="D18" s="41">
        <v>130</v>
      </c>
      <c r="E18" s="41"/>
      <c r="F18" s="42">
        <v>5246479976</v>
      </c>
      <c r="G18" s="42">
        <v>94643334</v>
      </c>
      <c r="H18" s="49"/>
      <c r="I18" s="19"/>
      <c r="J18" s="19"/>
      <c r="K18" s="19"/>
      <c r="L18" s="50"/>
      <c r="M18" s="43"/>
      <c r="N18" s="43"/>
    </row>
    <row r="19" spans="1:14" s="18" customFormat="1" ht="15.75" customHeight="1">
      <c r="A19" s="38" t="s">
        <v>24</v>
      </c>
      <c r="B19" s="39" t="s">
        <v>25</v>
      </c>
      <c r="C19" s="40"/>
      <c r="D19" s="41">
        <v>131</v>
      </c>
      <c r="E19" s="41"/>
      <c r="F19" s="42">
        <v>11301372</v>
      </c>
      <c r="G19" s="42"/>
      <c r="H19" s="19"/>
      <c r="I19" s="19"/>
      <c r="J19" s="19"/>
      <c r="K19" s="19"/>
      <c r="M19" s="43"/>
      <c r="N19" s="43"/>
    </row>
    <row r="20" spans="1:14" s="17" customFormat="1" ht="16.5" customHeight="1">
      <c r="A20" s="51"/>
      <c r="B20" s="52" t="s">
        <v>26</v>
      </c>
      <c r="C20" s="53"/>
      <c r="D20" s="54">
        <v>200</v>
      </c>
      <c r="E20" s="54"/>
      <c r="F20" s="55">
        <f>F13+F14+F17+F18+F19</f>
        <v>44973145670</v>
      </c>
      <c r="G20" s="55">
        <v>45818349192</v>
      </c>
      <c r="H20" s="19"/>
      <c r="I20" s="19"/>
      <c r="J20" s="19"/>
      <c r="K20" s="19"/>
      <c r="L20" s="18"/>
      <c r="M20" s="43"/>
      <c r="N20" s="43"/>
    </row>
    <row r="21" spans="1:14" s="18" customFormat="1" ht="7.5" customHeight="1">
      <c r="A21" s="56"/>
      <c r="B21" s="57"/>
      <c r="C21" s="58"/>
      <c r="D21" s="59"/>
      <c r="E21" s="59"/>
      <c r="F21" s="60"/>
      <c r="G21" s="60"/>
      <c r="H21" s="19"/>
      <c r="I21" s="19"/>
      <c r="J21" s="19"/>
      <c r="K21" s="19"/>
      <c r="M21" s="43"/>
      <c r="N21" s="43"/>
    </row>
    <row r="22" spans="1:14" s="18" customFormat="1" ht="13.5" customHeight="1">
      <c r="A22" s="61" t="s">
        <v>27</v>
      </c>
      <c r="B22" s="62" t="s">
        <v>28</v>
      </c>
      <c r="C22" s="63"/>
      <c r="D22" s="36"/>
      <c r="E22" s="36"/>
      <c r="F22" s="64"/>
      <c r="G22" s="64"/>
      <c r="H22" s="19"/>
      <c r="I22" s="19"/>
      <c r="J22" s="19"/>
      <c r="K22" s="19"/>
      <c r="M22" s="43"/>
      <c r="N22" s="43"/>
    </row>
    <row r="23" spans="1:14" s="18" customFormat="1" ht="17.25" customHeight="1">
      <c r="A23" s="65" t="s">
        <v>29</v>
      </c>
      <c r="B23" s="66" t="s">
        <v>30</v>
      </c>
      <c r="C23" s="67"/>
      <c r="D23" s="68">
        <v>300</v>
      </c>
      <c r="E23" s="68"/>
      <c r="F23" s="69">
        <v>953068273</v>
      </c>
      <c r="G23" s="70">
        <v>1929853450</v>
      </c>
      <c r="H23" s="71"/>
      <c r="I23" s="19"/>
      <c r="J23" s="19"/>
      <c r="K23" s="19"/>
      <c r="L23" s="17"/>
      <c r="M23" s="43"/>
      <c r="N23" s="43"/>
    </row>
    <row r="24" spans="1:14" s="18" customFormat="1" ht="16.5" customHeight="1">
      <c r="A24" s="72" t="s">
        <v>14</v>
      </c>
      <c r="B24" s="73" t="s">
        <v>31</v>
      </c>
      <c r="C24" s="74"/>
      <c r="D24" s="41">
        <v>310</v>
      </c>
      <c r="E24" s="41"/>
      <c r="F24" s="42"/>
      <c r="G24" s="42"/>
      <c r="H24" s="19"/>
      <c r="I24" s="19"/>
      <c r="J24" s="19"/>
      <c r="K24" s="19"/>
      <c r="M24" s="43"/>
      <c r="N24" s="43"/>
    </row>
    <row r="25" spans="1:14" s="18" customFormat="1" ht="15.75" customHeight="1">
      <c r="A25" s="72" t="s">
        <v>16</v>
      </c>
      <c r="B25" s="73" t="s">
        <v>32</v>
      </c>
      <c r="C25" s="74"/>
      <c r="D25" s="41">
        <v>311</v>
      </c>
      <c r="E25" s="41"/>
      <c r="F25" s="75">
        <v>817300000</v>
      </c>
      <c r="G25" s="42">
        <v>1796000000</v>
      </c>
      <c r="H25" s="19"/>
      <c r="I25" s="19"/>
      <c r="J25" s="19"/>
      <c r="K25" s="19"/>
      <c r="M25" s="43"/>
      <c r="N25" s="43"/>
    </row>
    <row r="26" spans="1:14" s="18" customFormat="1" ht="16.5" customHeight="1">
      <c r="A26" s="72" t="s">
        <v>20</v>
      </c>
      <c r="B26" s="73" t="s">
        <v>33</v>
      </c>
      <c r="C26" s="74"/>
      <c r="D26" s="41">
        <v>312</v>
      </c>
      <c r="E26" s="41"/>
      <c r="F26" s="75"/>
      <c r="G26" s="42"/>
      <c r="H26" s="19"/>
      <c r="I26" s="19"/>
      <c r="J26" s="19"/>
      <c r="K26" s="19"/>
      <c r="M26" s="43"/>
      <c r="N26" s="43"/>
    </row>
    <row r="27" spans="1:14" s="18" customFormat="1" ht="16.5" customHeight="1">
      <c r="A27" s="72" t="s">
        <v>22</v>
      </c>
      <c r="B27" s="73" t="s">
        <v>34</v>
      </c>
      <c r="C27" s="74"/>
      <c r="D27" s="41">
        <v>314</v>
      </c>
      <c r="E27" s="41"/>
      <c r="F27" s="75"/>
      <c r="G27" s="42"/>
      <c r="H27" s="19"/>
      <c r="I27" s="19"/>
      <c r="J27" s="19"/>
      <c r="K27" s="19"/>
      <c r="M27" s="43"/>
      <c r="N27" s="43"/>
    </row>
    <row r="28" spans="1:14" s="18" customFormat="1" ht="17.25" customHeight="1">
      <c r="A28" s="72" t="s">
        <v>24</v>
      </c>
      <c r="B28" s="73" t="s">
        <v>35</v>
      </c>
      <c r="C28" s="74"/>
      <c r="D28" s="41">
        <v>315</v>
      </c>
      <c r="E28" s="41"/>
      <c r="F28" s="75">
        <v>83343875</v>
      </c>
      <c r="G28" s="42">
        <v>84977450</v>
      </c>
      <c r="H28" s="19"/>
      <c r="I28" s="19"/>
      <c r="J28" s="19"/>
      <c r="K28" s="19"/>
      <c r="M28" s="43"/>
      <c r="N28" s="43"/>
    </row>
    <row r="29" spans="1:14" s="18" customFormat="1" ht="16.5" customHeight="1">
      <c r="A29" s="72" t="s">
        <v>36</v>
      </c>
      <c r="B29" s="73" t="s">
        <v>37</v>
      </c>
      <c r="C29" s="74"/>
      <c r="D29" s="41">
        <v>318</v>
      </c>
      <c r="E29" s="41"/>
      <c r="F29" s="75">
        <v>52424398</v>
      </c>
      <c r="G29" s="42">
        <v>48876000</v>
      </c>
      <c r="H29" s="19"/>
      <c r="I29" s="19"/>
      <c r="J29" s="19"/>
      <c r="K29" s="19"/>
      <c r="M29" s="43"/>
      <c r="N29" s="43"/>
    </row>
    <row r="30" spans="1:14" s="18" customFormat="1" ht="16.5" customHeight="1">
      <c r="A30" s="76" t="s">
        <v>38</v>
      </c>
      <c r="B30" s="77" t="s">
        <v>39</v>
      </c>
      <c r="C30" s="78"/>
      <c r="D30" s="68">
        <v>400</v>
      </c>
      <c r="E30" s="68"/>
      <c r="F30" s="70">
        <v>44020077397</v>
      </c>
      <c r="G30" s="70">
        <v>43888495742</v>
      </c>
      <c r="H30" s="19"/>
      <c r="I30" s="19"/>
      <c r="J30" s="19"/>
      <c r="K30" s="19"/>
      <c r="M30" s="43"/>
      <c r="N30" s="43"/>
    </row>
    <row r="31" spans="1:14" s="18" customFormat="1" ht="17.25" customHeight="1">
      <c r="A31" s="79" t="s">
        <v>14</v>
      </c>
      <c r="B31" s="80" t="s">
        <v>40</v>
      </c>
      <c r="C31" s="81"/>
      <c r="D31" s="41">
        <v>410</v>
      </c>
      <c r="E31" s="41"/>
      <c r="F31" s="42">
        <v>50000000000</v>
      </c>
      <c r="G31" s="42">
        <v>50000000000</v>
      </c>
      <c r="H31" s="19"/>
      <c r="I31" s="19"/>
      <c r="J31" s="19"/>
      <c r="K31" s="19"/>
      <c r="M31" s="43"/>
      <c r="N31" s="43"/>
    </row>
    <row r="32" spans="1:14" s="50" customFormat="1" ht="15.75" customHeight="1">
      <c r="A32" s="82" t="s">
        <v>41</v>
      </c>
      <c r="B32" s="83" t="s">
        <v>42</v>
      </c>
      <c r="C32" s="84"/>
      <c r="D32" s="47">
        <v>411</v>
      </c>
      <c r="E32" s="47"/>
      <c r="F32" s="85">
        <v>50000000000</v>
      </c>
      <c r="G32" s="85">
        <v>50000000000</v>
      </c>
      <c r="H32" s="19"/>
      <c r="I32" s="19"/>
      <c r="J32" s="19"/>
      <c r="K32" s="19"/>
      <c r="L32" s="18"/>
      <c r="M32" s="43"/>
      <c r="N32" s="43"/>
    </row>
    <row r="33" spans="1:14" s="50" customFormat="1" ht="16.5" customHeight="1">
      <c r="A33" s="82" t="s">
        <v>43</v>
      </c>
      <c r="B33" s="83" t="s">
        <v>44</v>
      </c>
      <c r="C33" s="84"/>
      <c r="D33" s="47">
        <v>412</v>
      </c>
      <c r="E33" s="47"/>
      <c r="F33" s="42"/>
      <c r="G33" s="42"/>
      <c r="H33" s="19"/>
      <c r="I33" s="19"/>
      <c r="J33" s="19"/>
      <c r="K33" s="19"/>
      <c r="L33" s="18"/>
      <c r="M33" s="43"/>
      <c r="N33" s="43"/>
    </row>
    <row r="34" spans="1:14" s="18" customFormat="1" ht="16.5" customHeight="1">
      <c r="A34" s="79" t="s">
        <v>16</v>
      </c>
      <c r="B34" s="80" t="s">
        <v>45</v>
      </c>
      <c r="C34" s="81"/>
      <c r="D34" s="41">
        <v>420</v>
      </c>
      <c r="E34" s="41"/>
      <c r="F34" s="86">
        <v>-5979922603</v>
      </c>
      <c r="G34" s="86">
        <v>-6111504258</v>
      </c>
      <c r="H34" s="19"/>
      <c r="I34" s="19"/>
      <c r="J34" s="19"/>
      <c r="K34" s="19"/>
      <c r="M34" s="43"/>
      <c r="N34" s="43"/>
    </row>
    <row r="35" spans="1:14" s="17" customFormat="1" ht="18" customHeight="1">
      <c r="A35" s="87"/>
      <c r="B35" s="88" t="s">
        <v>46</v>
      </c>
      <c r="C35" s="89"/>
      <c r="D35" s="36">
        <v>430</v>
      </c>
      <c r="E35" s="36"/>
      <c r="F35" s="64">
        <f>F23+F30</f>
        <v>44973145670</v>
      </c>
      <c r="G35" s="64">
        <v>45818349192</v>
      </c>
      <c r="H35" s="49"/>
      <c r="I35" s="19"/>
      <c r="J35" s="19"/>
      <c r="K35" s="19"/>
      <c r="L35" s="50"/>
      <c r="M35" s="43"/>
      <c r="N35" s="43"/>
    </row>
    <row r="36" spans="1:14" s="18" customFormat="1" ht="14.25" customHeight="1">
      <c r="A36" s="90"/>
      <c r="B36" s="90"/>
      <c r="C36" s="90"/>
      <c r="D36" s="91"/>
      <c r="E36" s="91"/>
      <c r="F36" s="92"/>
      <c r="G36" s="93"/>
      <c r="H36" s="49"/>
      <c r="I36" s="19"/>
      <c r="J36" s="19"/>
      <c r="K36" s="19"/>
      <c r="L36" s="50"/>
    </row>
    <row r="37" spans="1:14" s="18" customFormat="1" ht="14.25" customHeight="1">
      <c r="A37" s="90"/>
      <c r="B37" s="90"/>
      <c r="C37" s="90"/>
      <c r="D37" s="91"/>
      <c r="E37" s="91"/>
      <c r="F37" s="93"/>
      <c r="G37" s="93"/>
      <c r="H37" s="19"/>
      <c r="I37" s="19"/>
      <c r="J37" s="19"/>
      <c r="K37" s="19"/>
    </row>
    <row r="38" spans="1:14" s="18" customFormat="1">
      <c r="A38" s="94" t="s">
        <v>47</v>
      </c>
      <c r="B38" s="94"/>
      <c r="C38" s="94"/>
      <c r="D38" s="23"/>
      <c r="E38" s="23"/>
      <c r="F38" s="95"/>
      <c r="G38" s="95"/>
      <c r="H38" s="71"/>
      <c r="I38" s="19"/>
      <c r="J38" s="19"/>
      <c r="K38" s="19"/>
      <c r="L38" s="17"/>
    </row>
    <row r="39" spans="1:14" s="18" customFormat="1">
      <c r="A39" s="94"/>
      <c r="B39" s="94"/>
      <c r="C39" s="94"/>
      <c r="D39" s="23"/>
      <c r="E39" s="23"/>
      <c r="F39" s="95"/>
      <c r="G39" s="96" t="s">
        <v>5</v>
      </c>
      <c r="H39" s="19"/>
      <c r="I39" s="19"/>
      <c r="J39" s="19"/>
      <c r="K39" s="19"/>
    </row>
    <row r="40" spans="1:14" s="18" customFormat="1" ht="29.25" customHeight="1">
      <c r="A40" s="34"/>
      <c r="B40" s="34" t="s">
        <v>7</v>
      </c>
      <c r="C40" s="35"/>
      <c r="D40" s="278" t="s">
        <v>9</v>
      </c>
      <c r="E40" s="279"/>
      <c r="F40" s="97" t="s">
        <v>10</v>
      </c>
      <c r="G40" s="98" t="s">
        <v>11</v>
      </c>
      <c r="H40" s="19"/>
      <c r="I40" s="19"/>
      <c r="J40" s="19"/>
      <c r="K40" s="19"/>
    </row>
    <row r="41" spans="1:14" s="18" customFormat="1" ht="2.25" customHeight="1">
      <c r="A41" s="99"/>
      <c r="B41" s="99"/>
      <c r="C41" s="99"/>
      <c r="D41" s="100"/>
      <c r="E41" s="101"/>
      <c r="F41" s="102"/>
      <c r="G41" s="102"/>
      <c r="H41" s="19"/>
      <c r="I41" s="19"/>
      <c r="J41" s="19"/>
      <c r="K41" s="19"/>
    </row>
    <row r="42" spans="1:14" s="18" customFormat="1" ht="17.25" customHeight="1">
      <c r="A42" s="79" t="s">
        <v>14</v>
      </c>
      <c r="B42" s="80" t="s">
        <v>48</v>
      </c>
      <c r="C42" s="81"/>
      <c r="D42" s="103"/>
      <c r="E42" s="104"/>
      <c r="F42" s="42"/>
      <c r="G42" s="42"/>
      <c r="H42" s="19"/>
      <c r="I42" s="19"/>
      <c r="J42" s="19"/>
      <c r="K42" s="19"/>
    </row>
    <row r="43" spans="1:14" s="18" customFormat="1" ht="15.75" customHeight="1">
      <c r="A43" s="79" t="s">
        <v>16</v>
      </c>
      <c r="B43" s="80" t="s">
        <v>49</v>
      </c>
      <c r="C43" s="81"/>
      <c r="D43" s="103"/>
      <c r="E43" s="104"/>
      <c r="F43" s="42"/>
      <c r="G43" s="42"/>
      <c r="H43" s="19"/>
      <c r="I43" s="19"/>
      <c r="J43" s="19"/>
      <c r="K43" s="19"/>
    </row>
    <row r="44" spans="1:14" s="18" customFormat="1" ht="18" customHeight="1">
      <c r="A44" s="79" t="s">
        <v>20</v>
      </c>
      <c r="B44" s="80" t="s">
        <v>50</v>
      </c>
      <c r="C44" s="81"/>
      <c r="D44" s="103"/>
      <c r="E44" s="104"/>
      <c r="F44" s="105">
        <v>20533700000</v>
      </c>
      <c r="G44" s="105">
        <v>19158700000</v>
      </c>
      <c r="H44" s="19"/>
      <c r="I44" s="19"/>
      <c r="J44" s="19"/>
      <c r="K44" s="19"/>
    </row>
    <row r="45" spans="1:14" s="18" customFormat="1" ht="2.25" customHeight="1" thickBot="1">
      <c r="A45" s="106"/>
      <c r="B45" s="106"/>
      <c r="C45" s="106"/>
      <c r="D45" s="107"/>
      <c r="E45" s="107"/>
      <c r="F45" s="108"/>
      <c r="G45" s="108"/>
      <c r="H45" s="19"/>
      <c r="I45" s="19"/>
      <c r="J45" s="19"/>
      <c r="K45" s="19"/>
    </row>
    <row r="46" spans="1:14" s="18" customFormat="1">
      <c r="D46" s="91"/>
      <c r="E46" s="91"/>
      <c r="F46" s="109"/>
      <c r="G46" s="109"/>
      <c r="H46" s="19"/>
      <c r="I46" s="19"/>
      <c r="J46" s="19"/>
      <c r="K46" s="19"/>
    </row>
    <row r="47" spans="1:14" ht="20.25" customHeight="1">
      <c r="F47" s="281" t="s">
        <v>329</v>
      </c>
      <c r="G47" s="281"/>
      <c r="H47" s="19"/>
      <c r="I47" s="19"/>
      <c r="J47" s="19"/>
      <c r="K47" s="19"/>
      <c r="L47" s="18"/>
    </row>
    <row r="48" spans="1:14" ht="24" customHeight="1">
      <c r="A48" s="282" t="s">
        <v>257</v>
      </c>
      <c r="B48" s="282"/>
      <c r="C48" s="282"/>
      <c r="D48" s="282"/>
      <c r="E48" s="282" t="s">
        <v>308</v>
      </c>
      <c r="F48" s="282"/>
      <c r="G48" s="282"/>
      <c r="H48" s="113"/>
      <c r="I48" s="113"/>
      <c r="J48" s="113"/>
    </row>
    <row r="49" spans="1:10" ht="33" customHeight="1">
      <c r="A49" s="282" t="s">
        <v>207</v>
      </c>
      <c r="B49" s="282"/>
      <c r="C49" s="282" t="s">
        <v>208</v>
      </c>
      <c r="D49" s="282"/>
      <c r="E49" s="114" t="s">
        <v>260</v>
      </c>
      <c r="F49" s="114" t="s">
        <v>261</v>
      </c>
      <c r="G49" s="114" t="s">
        <v>307</v>
      </c>
      <c r="H49" s="113"/>
      <c r="I49" s="13"/>
      <c r="J49" s="113"/>
    </row>
    <row r="50" spans="1:10" ht="21" customHeight="1">
      <c r="A50" s="283" t="s">
        <v>258</v>
      </c>
      <c r="B50" s="283"/>
      <c r="C50" s="283" t="s">
        <v>259</v>
      </c>
      <c r="D50" s="283"/>
      <c r="E50" s="115" t="s">
        <v>258</v>
      </c>
      <c r="F50" s="115" t="s">
        <v>258</v>
      </c>
      <c r="G50" s="116" t="s">
        <v>259</v>
      </c>
      <c r="H50" s="116"/>
      <c r="I50" s="13"/>
      <c r="J50" s="116"/>
    </row>
    <row r="51" spans="1:10" ht="12.75" customHeight="1">
      <c r="A51" s="111"/>
      <c r="B51" s="112"/>
      <c r="F51" s="280"/>
      <c r="G51" s="280"/>
    </row>
    <row r="52" spans="1:10" ht="15.75" customHeight="1">
      <c r="A52" s="111"/>
      <c r="B52" s="112"/>
      <c r="F52" s="280"/>
      <c r="G52" s="280"/>
    </row>
  </sheetData>
  <mergeCells count="12">
    <mergeCell ref="F1:G1"/>
    <mergeCell ref="A9:G9"/>
    <mergeCell ref="D40:E40"/>
    <mergeCell ref="F51:G51"/>
    <mergeCell ref="F52:G52"/>
    <mergeCell ref="F47:G47"/>
    <mergeCell ref="A48:D48"/>
    <mergeCell ref="A49:B49"/>
    <mergeCell ref="C49:D49"/>
    <mergeCell ref="A50:B50"/>
    <mergeCell ref="C50:D50"/>
    <mergeCell ref="E48:G48"/>
  </mergeCells>
  <printOptions horizontalCentered="1" verticalCentered="1"/>
  <pageMargins left="0.23622047244094491" right="0.23622047244094491" top="0.74803149606299213" bottom="0.74803149606299213" header="0.31496062992125984" footer="0.31496062992125984"/>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2"/>
  <sheetViews>
    <sheetView view="pageBreakPreview" topLeftCell="B20" zoomScaleNormal="100" zoomScaleSheetLayoutView="100" workbookViewId="0">
      <selection activeCell="E38" sqref="E38:F38"/>
    </sheetView>
  </sheetViews>
  <sheetFormatPr defaultColWidth="9.140625" defaultRowHeight="12.75"/>
  <cols>
    <col min="1" max="1" width="33.28515625" style="110" customWidth="1"/>
    <col min="2" max="2" width="6.5703125" style="117" customWidth="1"/>
    <col min="3" max="6" width="21.7109375" style="119" customWidth="1"/>
    <col min="7" max="12" width="9.140625" style="118"/>
    <col min="13" max="14" width="14.5703125" style="118" bestFit="1" customWidth="1"/>
    <col min="15" max="16" width="9.140625" style="118"/>
    <col min="17" max="16384" width="9.140625" style="13"/>
  </cols>
  <sheetData>
    <row r="1" spans="1:16" ht="41.25" customHeight="1">
      <c r="C1" s="284" t="s">
        <v>51</v>
      </c>
      <c r="D1" s="284"/>
      <c r="E1" s="284"/>
      <c r="F1" s="284"/>
    </row>
    <row r="2" spans="1:16" ht="23.25" customHeight="1">
      <c r="A2" s="12" t="s">
        <v>282</v>
      </c>
      <c r="E2" s="285"/>
      <c r="F2" s="285"/>
    </row>
    <row r="3" spans="1:16" ht="16.5" customHeight="1">
      <c r="A3" s="120" t="s">
        <v>1</v>
      </c>
    </row>
    <row r="4" spans="1:16" s="18" customFormat="1" ht="16.5" customHeight="1">
      <c r="A4" s="17" t="s">
        <v>2</v>
      </c>
      <c r="B4" s="91"/>
      <c r="C4" s="25"/>
      <c r="D4" s="121"/>
      <c r="E4" s="25"/>
      <c r="F4" s="121" t="s">
        <v>3</v>
      </c>
      <c r="G4" s="118"/>
      <c r="H4" s="118"/>
      <c r="I4" s="118"/>
      <c r="J4" s="118"/>
      <c r="K4" s="118"/>
      <c r="L4" s="118"/>
      <c r="M4" s="118"/>
      <c r="N4" s="118"/>
      <c r="O4" s="118"/>
      <c r="P4" s="118"/>
    </row>
    <row r="5" spans="1:16" s="18" customFormat="1" ht="16.5" customHeight="1">
      <c r="A5" s="18" t="s">
        <v>292</v>
      </c>
      <c r="B5" s="91"/>
      <c r="C5" s="25"/>
      <c r="D5" s="122"/>
      <c r="E5" s="25"/>
      <c r="F5" s="123" t="s">
        <v>317</v>
      </c>
      <c r="G5" s="118"/>
      <c r="H5" s="118"/>
      <c r="I5" s="118"/>
      <c r="J5" s="118"/>
      <c r="K5" s="118"/>
      <c r="L5" s="118"/>
      <c r="M5" s="118"/>
      <c r="N5" s="118"/>
      <c r="O5" s="118"/>
      <c r="P5" s="118"/>
    </row>
    <row r="6" spans="1:16" s="18" customFormat="1" ht="2.25" customHeight="1">
      <c r="A6" s="21"/>
      <c r="B6" s="124"/>
      <c r="C6" s="125"/>
      <c r="D6" s="125"/>
      <c r="E6" s="125"/>
      <c r="F6" s="125"/>
      <c r="G6" s="118"/>
      <c r="H6" s="118"/>
      <c r="I6" s="118"/>
      <c r="J6" s="118"/>
      <c r="K6" s="118"/>
      <c r="L6" s="118"/>
      <c r="M6" s="118"/>
      <c r="N6" s="118"/>
      <c r="O6" s="118"/>
      <c r="P6" s="118"/>
    </row>
    <row r="7" spans="1:16" s="18" customFormat="1">
      <c r="A7" s="17"/>
      <c r="B7" s="91"/>
      <c r="C7" s="25"/>
      <c r="D7" s="25"/>
      <c r="E7" s="25"/>
      <c r="F7" s="25"/>
      <c r="G7" s="118"/>
      <c r="H7" s="118"/>
      <c r="I7" s="118"/>
      <c r="J7" s="118"/>
      <c r="K7" s="118"/>
      <c r="L7" s="118"/>
      <c r="M7" s="118"/>
      <c r="N7" s="118"/>
      <c r="O7" s="118"/>
      <c r="P7" s="118"/>
    </row>
    <row r="8" spans="1:16" s="18" customFormat="1">
      <c r="A8" s="286" t="s">
        <v>52</v>
      </c>
      <c r="B8" s="286"/>
      <c r="C8" s="286"/>
      <c r="D8" s="286"/>
      <c r="E8" s="286"/>
      <c r="F8" s="286"/>
      <c r="G8" s="118"/>
      <c r="H8" s="118"/>
      <c r="I8" s="118"/>
      <c r="J8" s="118"/>
      <c r="K8" s="118"/>
      <c r="L8" s="118"/>
      <c r="M8" s="118"/>
      <c r="N8" s="118"/>
      <c r="O8" s="118"/>
      <c r="P8" s="118"/>
    </row>
    <row r="9" spans="1:16" s="18" customFormat="1" ht="13.5" customHeight="1">
      <c r="A9" s="287" t="s">
        <v>317</v>
      </c>
      <c r="B9" s="287"/>
      <c r="C9" s="287"/>
      <c r="D9" s="287"/>
      <c r="E9" s="287"/>
      <c r="F9" s="287"/>
      <c r="G9" s="118"/>
      <c r="H9" s="118"/>
      <c r="I9" s="118"/>
      <c r="J9" s="118"/>
      <c r="K9" s="118"/>
      <c r="L9" s="118"/>
      <c r="M9" s="118"/>
      <c r="N9" s="118"/>
      <c r="O9" s="118"/>
      <c r="P9" s="118"/>
    </row>
    <row r="10" spans="1:16" s="18" customFormat="1" ht="13.5" customHeight="1">
      <c r="B10" s="91"/>
      <c r="C10" s="25"/>
      <c r="D10" s="126"/>
      <c r="E10" s="25"/>
      <c r="F10" s="126" t="s">
        <v>5</v>
      </c>
      <c r="G10" s="118"/>
      <c r="H10" s="118"/>
      <c r="I10" s="118"/>
      <c r="J10" s="118"/>
      <c r="K10" s="118"/>
      <c r="L10" s="118"/>
      <c r="M10" s="118"/>
      <c r="N10" s="118"/>
      <c r="O10" s="118"/>
      <c r="P10" s="118"/>
    </row>
    <row r="11" spans="1:16" s="18" customFormat="1" ht="13.5" customHeight="1">
      <c r="A11" s="288" t="s">
        <v>7</v>
      </c>
      <c r="B11" s="290" t="s">
        <v>8</v>
      </c>
      <c r="C11" s="292" t="s">
        <v>53</v>
      </c>
      <c r="D11" s="293"/>
      <c r="E11" s="293" t="s">
        <v>54</v>
      </c>
      <c r="F11" s="293"/>
      <c r="G11" s="118"/>
      <c r="H11" s="118"/>
      <c r="I11" s="118"/>
      <c r="J11" s="118"/>
      <c r="K11" s="118"/>
      <c r="L11" s="118"/>
      <c r="M11" s="118"/>
      <c r="N11" s="118"/>
      <c r="O11" s="118"/>
      <c r="P11" s="118"/>
    </row>
    <row r="12" spans="1:16" s="18" customFormat="1" ht="43.5" customHeight="1">
      <c r="A12" s="289"/>
      <c r="B12" s="291"/>
      <c r="C12" s="127" t="s">
        <v>55</v>
      </c>
      <c r="D12" s="128" t="s">
        <v>56</v>
      </c>
      <c r="E12" s="129" t="s">
        <v>57</v>
      </c>
      <c r="F12" s="128" t="s">
        <v>58</v>
      </c>
      <c r="G12" s="118"/>
      <c r="H12" s="118"/>
      <c r="I12" s="118"/>
      <c r="J12" s="118"/>
      <c r="K12" s="118"/>
      <c r="L12" s="118"/>
      <c r="M12" s="118"/>
      <c r="N12" s="118"/>
      <c r="O12" s="118"/>
      <c r="P12" s="118"/>
    </row>
    <row r="13" spans="1:16" s="18" customFormat="1" ht="25.5" customHeight="1">
      <c r="A13" s="130" t="s">
        <v>59</v>
      </c>
      <c r="B13" s="160" t="s">
        <v>60</v>
      </c>
      <c r="C13" s="131"/>
      <c r="D13" s="131"/>
      <c r="E13" s="131"/>
      <c r="F13" s="132"/>
      <c r="G13" s="118"/>
      <c r="H13" s="118"/>
      <c r="I13" s="118"/>
      <c r="J13" s="118"/>
      <c r="K13" s="118"/>
      <c r="L13" s="118"/>
      <c r="M13" s="118"/>
      <c r="N13" s="118"/>
      <c r="O13" s="118"/>
      <c r="P13" s="118"/>
    </row>
    <row r="14" spans="1:16" s="18" customFormat="1" ht="29.25" customHeight="1">
      <c r="A14" s="133" t="s">
        <v>61</v>
      </c>
      <c r="B14" s="134" t="s">
        <v>62</v>
      </c>
      <c r="C14" s="135">
        <v>-1676428746</v>
      </c>
      <c r="D14" s="135">
        <v>-1676428746</v>
      </c>
      <c r="E14" s="135">
        <v>233784526</v>
      </c>
      <c r="F14" s="135">
        <v>233784526</v>
      </c>
      <c r="G14" s="136"/>
      <c r="H14" s="118"/>
      <c r="I14" s="118"/>
      <c r="J14" s="118"/>
      <c r="K14" s="118"/>
      <c r="L14" s="118"/>
      <c r="M14" s="118"/>
      <c r="N14" s="118"/>
      <c r="O14" s="118"/>
      <c r="P14" s="118"/>
    </row>
    <row r="15" spans="1:16" s="18" customFormat="1" ht="16.5" customHeight="1">
      <c r="A15" s="137" t="s">
        <v>63</v>
      </c>
      <c r="B15" s="103" t="s">
        <v>64</v>
      </c>
      <c r="C15" s="138"/>
      <c r="D15" s="138"/>
      <c r="E15" s="138"/>
      <c r="F15" s="138"/>
      <c r="G15" s="118"/>
      <c r="H15" s="118"/>
      <c r="I15" s="118"/>
      <c r="J15" s="118"/>
      <c r="K15" s="118"/>
      <c r="L15" s="118"/>
      <c r="M15" s="118"/>
      <c r="N15" s="118"/>
      <c r="O15" s="118"/>
      <c r="P15" s="118"/>
    </row>
    <row r="16" spans="1:16" s="18" customFormat="1" ht="16.5" customHeight="1">
      <c r="A16" s="137" t="s">
        <v>65</v>
      </c>
      <c r="B16" s="103" t="s">
        <v>66</v>
      </c>
      <c r="C16" s="138">
        <v>304894260</v>
      </c>
      <c r="D16" s="138">
        <v>304894260</v>
      </c>
      <c r="E16" s="138">
        <v>186552600</v>
      </c>
      <c r="F16" s="138">
        <v>186552600</v>
      </c>
      <c r="G16" s="118"/>
      <c r="H16" s="118"/>
      <c r="I16" s="118"/>
      <c r="J16" s="118"/>
      <c r="K16" s="118"/>
      <c r="L16" s="118"/>
      <c r="M16" s="118"/>
      <c r="N16" s="118"/>
      <c r="O16" s="118"/>
      <c r="P16" s="118"/>
    </row>
    <row r="17" spans="1:16" s="18" customFormat="1" ht="16.5" customHeight="1">
      <c r="A17" s="137" t="s">
        <v>67</v>
      </c>
      <c r="B17" s="103" t="s">
        <v>68</v>
      </c>
      <c r="C17" s="138">
        <v>2950034</v>
      </c>
      <c r="D17" s="138">
        <v>2950034</v>
      </c>
      <c r="E17" s="138">
        <v>1437350</v>
      </c>
      <c r="F17" s="138">
        <v>1437350</v>
      </c>
      <c r="G17" s="118"/>
      <c r="H17" s="118"/>
      <c r="I17" s="118"/>
      <c r="J17" s="118"/>
      <c r="K17" s="118"/>
      <c r="L17" s="118"/>
      <c r="M17" s="118"/>
      <c r="N17" s="118"/>
      <c r="O17" s="118"/>
      <c r="P17" s="118"/>
    </row>
    <row r="18" spans="1:16" s="17" customFormat="1" ht="16.5" customHeight="1">
      <c r="A18" s="137" t="s">
        <v>69</v>
      </c>
      <c r="B18" s="103" t="s">
        <v>70</v>
      </c>
      <c r="C18" s="138">
        <v>-1984273040</v>
      </c>
      <c r="D18" s="138">
        <v>-1984273040</v>
      </c>
      <c r="E18" s="138">
        <v>45794576</v>
      </c>
      <c r="F18" s="138">
        <v>45794576</v>
      </c>
      <c r="G18" s="118"/>
      <c r="H18" s="118"/>
      <c r="I18" s="118"/>
      <c r="J18" s="118"/>
      <c r="K18" s="118"/>
      <c r="L18" s="118"/>
      <c r="M18" s="118"/>
      <c r="N18" s="118"/>
      <c r="O18" s="118"/>
      <c r="P18" s="118"/>
    </row>
    <row r="19" spans="1:16" s="17" customFormat="1" ht="16.5" customHeight="1">
      <c r="A19" s="137" t="s">
        <v>71</v>
      </c>
      <c r="B19" s="103" t="s">
        <v>72</v>
      </c>
      <c r="C19" s="138"/>
      <c r="D19" s="138"/>
      <c r="E19" s="138"/>
      <c r="F19" s="138"/>
      <c r="G19" s="118"/>
      <c r="H19" s="118"/>
      <c r="I19" s="118"/>
      <c r="J19" s="118"/>
      <c r="K19" s="118"/>
      <c r="L19" s="118"/>
      <c r="M19" s="118"/>
      <c r="N19" s="118"/>
      <c r="O19" s="118"/>
      <c r="P19" s="118"/>
    </row>
    <row r="20" spans="1:16" s="18" customFormat="1" ht="18" customHeight="1">
      <c r="A20" s="139" t="s">
        <v>73</v>
      </c>
      <c r="B20" s="140" t="s">
        <v>74</v>
      </c>
      <c r="C20" s="141">
        <v>395613279</v>
      </c>
      <c r="D20" s="141">
        <v>395613279</v>
      </c>
      <c r="E20" s="141">
        <v>359934046</v>
      </c>
      <c r="F20" s="141">
        <v>359934046</v>
      </c>
      <c r="G20" s="118"/>
      <c r="H20" s="118"/>
      <c r="I20" s="118"/>
      <c r="J20" s="118"/>
      <c r="K20" s="118"/>
      <c r="L20" s="118"/>
      <c r="M20" s="118"/>
      <c r="N20" s="118"/>
      <c r="O20" s="118"/>
      <c r="P20" s="118"/>
    </row>
    <row r="21" spans="1:16" s="18" customFormat="1" ht="21" customHeight="1">
      <c r="A21" s="137" t="s">
        <v>75</v>
      </c>
      <c r="B21" s="103" t="s">
        <v>76</v>
      </c>
      <c r="C21" s="138">
        <v>161862724</v>
      </c>
      <c r="D21" s="138">
        <v>161862724</v>
      </c>
      <c r="E21" s="138">
        <v>247721354</v>
      </c>
      <c r="F21" s="138">
        <v>247721354</v>
      </c>
      <c r="G21" s="118"/>
      <c r="H21" s="118"/>
      <c r="I21" s="118"/>
      <c r="J21" s="118"/>
      <c r="K21" s="118"/>
      <c r="L21" s="118"/>
      <c r="M21" s="118"/>
      <c r="N21" s="118"/>
      <c r="O21" s="118"/>
      <c r="P21" s="118"/>
    </row>
    <row r="22" spans="1:16" s="18" customFormat="1" ht="16.5" customHeight="1">
      <c r="A22" s="137" t="s">
        <v>77</v>
      </c>
      <c r="B22" s="103" t="s">
        <v>78</v>
      </c>
      <c r="C22" s="138">
        <v>32269861</v>
      </c>
      <c r="D22" s="138">
        <v>32269861</v>
      </c>
      <c r="E22" s="138">
        <v>32425480</v>
      </c>
      <c r="F22" s="138">
        <v>32425480</v>
      </c>
      <c r="G22" s="118"/>
      <c r="H22" s="118"/>
      <c r="I22" s="118"/>
      <c r="J22" s="118"/>
      <c r="K22" s="118"/>
      <c r="L22" s="118"/>
      <c r="M22" s="118"/>
      <c r="N22" s="118"/>
      <c r="O22" s="118"/>
      <c r="P22" s="118"/>
    </row>
    <row r="23" spans="1:16" s="18" customFormat="1" ht="15.75" customHeight="1">
      <c r="A23" s="137" t="s">
        <v>79</v>
      </c>
      <c r="B23" s="103" t="s">
        <v>80</v>
      </c>
      <c r="C23" s="138"/>
      <c r="D23" s="138"/>
      <c r="E23" s="138"/>
      <c r="F23" s="138"/>
      <c r="G23" s="118"/>
      <c r="H23" s="118"/>
      <c r="I23" s="118"/>
      <c r="J23" s="118"/>
      <c r="K23" s="118"/>
      <c r="L23" s="118"/>
      <c r="M23" s="118"/>
      <c r="N23" s="118"/>
      <c r="O23" s="118"/>
      <c r="P23" s="118"/>
    </row>
    <row r="24" spans="1:16" s="18" customFormat="1" ht="16.5" customHeight="1">
      <c r="A24" s="137" t="s">
        <v>81</v>
      </c>
      <c r="B24" s="103" t="s">
        <v>82</v>
      </c>
      <c r="C24" s="138"/>
      <c r="D24" s="138"/>
      <c r="E24" s="138">
        <v>23217533</v>
      </c>
      <c r="F24" s="138">
        <v>23217533</v>
      </c>
      <c r="G24" s="118"/>
      <c r="H24" s="118"/>
      <c r="I24" s="118"/>
      <c r="J24" s="118"/>
      <c r="K24" s="118"/>
      <c r="L24" s="118"/>
      <c r="M24" s="118"/>
      <c r="N24" s="118"/>
      <c r="O24" s="118"/>
      <c r="P24" s="118"/>
    </row>
    <row r="25" spans="1:16" s="18" customFormat="1" ht="16.5" customHeight="1">
      <c r="A25" s="137" t="s">
        <v>83</v>
      </c>
      <c r="B25" s="103" t="s">
        <v>84</v>
      </c>
      <c r="C25" s="138"/>
      <c r="D25" s="138"/>
      <c r="E25" s="138"/>
      <c r="F25" s="138"/>
      <c r="G25" s="118"/>
      <c r="H25" s="118"/>
      <c r="I25" s="118"/>
      <c r="J25" s="118"/>
      <c r="K25" s="118"/>
      <c r="L25" s="118"/>
      <c r="M25" s="118"/>
      <c r="N25" s="118"/>
      <c r="O25" s="118"/>
      <c r="P25" s="118"/>
    </row>
    <row r="26" spans="1:16" s="18" customFormat="1" ht="17.25" customHeight="1">
      <c r="A26" s="137" t="s">
        <v>85</v>
      </c>
      <c r="B26" s="103" t="s">
        <v>86</v>
      </c>
      <c r="C26" s="138">
        <v>201480694</v>
      </c>
      <c r="D26" s="138">
        <v>201480694</v>
      </c>
      <c r="E26" s="138">
        <v>56569679</v>
      </c>
      <c r="F26" s="138">
        <v>56569679</v>
      </c>
      <c r="G26" s="118"/>
      <c r="H26" s="118"/>
      <c r="I26" s="118"/>
      <c r="J26" s="118"/>
      <c r="K26" s="118"/>
      <c r="L26" s="118"/>
      <c r="M26" s="118"/>
      <c r="N26" s="118"/>
      <c r="O26" s="118"/>
      <c r="P26" s="118"/>
    </row>
    <row r="27" spans="1:16" s="18" customFormat="1" ht="33" customHeight="1">
      <c r="A27" s="142" t="s">
        <v>87</v>
      </c>
      <c r="B27" s="140" t="s">
        <v>88</v>
      </c>
      <c r="C27" s="143">
        <v>-2072042025</v>
      </c>
      <c r="D27" s="143">
        <v>-2072042025</v>
      </c>
      <c r="E27" s="143">
        <v>-126149520</v>
      </c>
      <c r="F27" s="143">
        <v>-126149520</v>
      </c>
      <c r="G27" s="118"/>
      <c r="H27" s="118"/>
      <c r="I27" s="118"/>
      <c r="J27" s="118"/>
      <c r="K27" s="118"/>
      <c r="L27" s="118"/>
      <c r="M27" s="118"/>
      <c r="N27" s="118"/>
      <c r="O27" s="118"/>
      <c r="P27" s="118"/>
    </row>
    <row r="28" spans="1:16" s="18" customFormat="1" ht="18.75" customHeight="1">
      <c r="A28" s="144" t="s">
        <v>89</v>
      </c>
      <c r="B28" s="145" t="s">
        <v>90</v>
      </c>
      <c r="C28" s="146"/>
      <c r="D28" s="146"/>
      <c r="E28" s="146"/>
      <c r="F28" s="146"/>
      <c r="G28" s="118"/>
      <c r="H28" s="118"/>
      <c r="I28" s="118"/>
      <c r="J28" s="118"/>
      <c r="K28" s="118"/>
      <c r="L28" s="118"/>
      <c r="M28" s="118"/>
      <c r="N28" s="118"/>
      <c r="O28" s="118"/>
      <c r="P28" s="118"/>
    </row>
    <row r="29" spans="1:16" s="18" customFormat="1" ht="12" customHeight="1">
      <c r="A29" s="139" t="s">
        <v>91</v>
      </c>
      <c r="B29" s="68" t="s">
        <v>92</v>
      </c>
      <c r="C29" s="147">
        <v>5296882837</v>
      </c>
      <c r="D29" s="147">
        <v>5296882837</v>
      </c>
      <c r="E29" s="147">
        <v>5656565820</v>
      </c>
      <c r="F29" s="147">
        <v>5656565820</v>
      </c>
      <c r="G29" s="118"/>
      <c r="H29" s="118"/>
      <c r="I29" s="118"/>
      <c r="J29" s="118"/>
      <c r="K29" s="118"/>
      <c r="L29" s="118"/>
      <c r="M29" s="118"/>
      <c r="N29" s="118"/>
      <c r="O29" s="118"/>
      <c r="P29" s="118"/>
    </row>
    <row r="30" spans="1:16" s="50" customFormat="1" ht="25.5" customHeight="1">
      <c r="A30" s="148" t="s">
        <v>93</v>
      </c>
      <c r="B30" s="41" t="s">
        <v>94</v>
      </c>
      <c r="C30" s="147">
        <v>5296882837</v>
      </c>
      <c r="D30" s="147">
        <v>5296882837</v>
      </c>
      <c r="E30" s="149">
        <v>5656565820</v>
      </c>
      <c r="F30" s="149">
        <v>5656565820</v>
      </c>
      <c r="G30" s="118"/>
      <c r="H30" s="118"/>
      <c r="I30" s="118"/>
      <c r="J30" s="118"/>
      <c r="K30" s="118"/>
      <c r="L30" s="118"/>
      <c r="M30" s="118"/>
      <c r="N30" s="118"/>
      <c r="O30" s="118"/>
      <c r="P30" s="118"/>
    </row>
    <row r="31" spans="1:16" s="50" customFormat="1" ht="25.5" customHeight="1">
      <c r="A31" s="148" t="s">
        <v>95</v>
      </c>
      <c r="B31" s="41" t="s">
        <v>96</v>
      </c>
      <c r="C31" s="149"/>
      <c r="D31" s="149"/>
      <c r="E31" s="149"/>
      <c r="F31" s="149"/>
      <c r="G31" s="118"/>
      <c r="H31" s="118"/>
      <c r="I31" s="118"/>
      <c r="J31" s="118"/>
      <c r="K31" s="118"/>
      <c r="L31" s="118"/>
      <c r="M31" s="118"/>
      <c r="N31" s="118"/>
      <c r="O31" s="118"/>
      <c r="P31" s="118"/>
    </row>
    <row r="32" spans="1:16" s="50" customFormat="1" ht="20.25" customHeight="1">
      <c r="A32" s="142" t="s">
        <v>73</v>
      </c>
      <c r="B32" s="68" t="s">
        <v>97</v>
      </c>
      <c r="C32" s="147">
        <v>3093259157</v>
      </c>
      <c r="D32" s="147">
        <v>3093259157</v>
      </c>
      <c r="E32" s="147">
        <v>14480525525</v>
      </c>
      <c r="F32" s="147">
        <v>14480525525</v>
      </c>
      <c r="G32" s="118"/>
      <c r="H32" s="118"/>
      <c r="I32" s="118"/>
      <c r="J32" s="118"/>
      <c r="K32" s="118"/>
      <c r="L32" s="118"/>
      <c r="M32" s="118"/>
      <c r="N32" s="118"/>
      <c r="O32" s="118"/>
      <c r="P32" s="118"/>
    </row>
    <row r="33" spans="1:16" s="50" customFormat="1" ht="24" customHeight="1">
      <c r="A33" s="148" t="s">
        <v>98</v>
      </c>
      <c r="B33" s="41" t="s">
        <v>99</v>
      </c>
      <c r="C33" s="149">
        <v>3093259157</v>
      </c>
      <c r="D33" s="149">
        <v>3093259157</v>
      </c>
      <c r="E33" s="149">
        <v>14480525525</v>
      </c>
      <c r="F33" s="149">
        <v>14480525525</v>
      </c>
      <c r="G33" s="118"/>
      <c r="H33" s="118"/>
      <c r="I33" s="118"/>
      <c r="J33" s="118"/>
      <c r="K33" s="118"/>
      <c r="L33" s="118"/>
      <c r="M33" s="118"/>
      <c r="N33" s="118"/>
      <c r="O33" s="118"/>
      <c r="P33" s="118"/>
    </row>
    <row r="34" spans="1:16" s="50" customFormat="1" ht="26.25" customHeight="1">
      <c r="A34" s="148" t="s">
        <v>100</v>
      </c>
      <c r="B34" s="41" t="s">
        <v>101</v>
      </c>
      <c r="C34" s="149"/>
      <c r="D34" s="149"/>
      <c r="E34" s="149"/>
      <c r="F34" s="149"/>
      <c r="G34" s="118"/>
      <c r="H34" s="118"/>
      <c r="I34" s="118"/>
      <c r="J34" s="118"/>
      <c r="K34" s="118"/>
      <c r="L34" s="118"/>
      <c r="M34" s="118"/>
      <c r="N34" s="118"/>
      <c r="O34" s="118"/>
      <c r="P34" s="118"/>
    </row>
    <row r="35" spans="1:16" s="17" customFormat="1" ht="24" customHeight="1">
      <c r="A35" s="150" t="s">
        <v>102</v>
      </c>
      <c r="B35" s="151" t="s">
        <v>103</v>
      </c>
      <c r="C35" s="152">
        <v>2203623680</v>
      </c>
      <c r="D35" s="152">
        <v>2203623680</v>
      </c>
      <c r="E35" s="152">
        <v>-8823959705</v>
      </c>
      <c r="F35" s="152">
        <v>-8823959705</v>
      </c>
      <c r="G35" s="118"/>
      <c r="H35" s="118"/>
      <c r="I35" s="118"/>
      <c r="J35" s="118"/>
      <c r="K35" s="118"/>
      <c r="L35" s="118"/>
      <c r="M35" s="118"/>
      <c r="N35" s="118"/>
      <c r="O35" s="118"/>
      <c r="P35" s="118"/>
    </row>
    <row r="36" spans="1:16" s="18" customFormat="1" ht="13.5" customHeight="1">
      <c r="A36" s="153"/>
      <c r="B36" s="91"/>
      <c r="C36" s="154"/>
      <c r="D36" s="155"/>
      <c r="E36" s="155"/>
      <c r="F36" s="155"/>
      <c r="G36" s="118"/>
      <c r="H36" s="118"/>
      <c r="I36" s="118"/>
      <c r="J36" s="118"/>
      <c r="K36" s="118"/>
      <c r="L36" s="118"/>
      <c r="M36" s="118"/>
      <c r="N36" s="118"/>
      <c r="O36" s="118"/>
      <c r="P36" s="118"/>
    </row>
    <row r="37" spans="1:16" s="18" customFormat="1" ht="13.5" hidden="1" customHeight="1">
      <c r="B37" s="91"/>
      <c r="C37" s="154"/>
      <c r="D37" s="154"/>
      <c r="E37" s="154"/>
      <c r="F37" s="154"/>
      <c r="G37" s="118"/>
      <c r="H37" s="118"/>
      <c r="I37" s="118"/>
      <c r="J37" s="118"/>
      <c r="K37" s="118"/>
      <c r="L37" s="118"/>
      <c r="M37" s="118"/>
      <c r="N37" s="118"/>
      <c r="O37" s="118"/>
      <c r="P37" s="118"/>
    </row>
    <row r="38" spans="1:16" ht="13.5" customHeight="1">
      <c r="A38" s="156"/>
      <c r="B38" s="157"/>
      <c r="C38" s="158"/>
      <c r="D38" s="158"/>
      <c r="E38" s="281" t="s">
        <v>329</v>
      </c>
      <c r="F38" s="281"/>
    </row>
    <row r="39" spans="1:16" ht="24" customHeight="1">
      <c r="B39" s="110"/>
      <c r="C39" s="13"/>
      <c r="D39" s="13"/>
      <c r="E39" s="159"/>
      <c r="F39" s="159"/>
    </row>
    <row r="40" spans="1:16" ht="22.5" customHeight="1">
      <c r="A40" s="282" t="s">
        <v>257</v>
      </c>
      <c r="B40" s="282"/>
      <c r="C40" s="282"/>
      <c r="D40" s="282" t="s">
        <v>308</v>
      </c>
      <c r="E40" s="282"/>
      <c r="F40" s="282"/>
    </row>
    <row r="41" spans="1:16" ht="25.5">
      <c r="A41" s="114" t="s">
        <v>207</v>
      </c>
      <c r="B41" s="282" t="s">
        <v>208</v>
      </c>
      <c r="C41" s="282"/>
      <c r="D41" s="114" t="s">
        <v>260</v>
      </c>
      <c r="E41" s="114" t="s">
        <v>261</v>
      </c>
      <c r="F41" s="114" t="s">
        <v>307</v>
      </c>
    </row>
    <row r="42" spans="1:16">
      <c r="A42" s="115" t="s">
        <v>258</v>
      </c>
      <c r="B42" s="283" t="s">
        <v>259</v>
      </c>
      <c r="C42" s="283"/>
      <c r="D42" s="115" t="s">
        <v>258</v>
      </c>
      <c r="E42" s="115" t="s">
        <v>258</v>
      </c>
      <c r="F42" s="116" t="s">
        <v>259</v>
      </c>
    </row>
  </sheetData>
  <mergeCells count="13">
    <mergeCell ref="A40:C40"/>
    <mergeCell ref="B42:C42"/>
    <mergeCell ref="B41:C41"/>
    <mergeCell ref="D40:F40"/>
    <mergeCell ref="C1:F1"/>
    <mergeCell ref="E2:F2"/>
    <mergeCell ref="A8:F8"/>
    <mergeCell ref="A9:F9"/>
    <mergeCell ref="A11:A12"/>
    <mergeCell ref="B11:B12"/>
    <mergeCell ref="C11:D11"/>
    <mergeCell ref="E11:F11"/>
    <mergeCell ref="E38:F38"/>
  </mergeCells>
  <pageMargins left="0.7" right="0.7" top="0.75" bottom="0.75" header="0.3" footer="0.3"/>
  <pageSetup paperSize="9" scale="70"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151"/>
  <sheetViews>
    <sheetView view="pageBreakPreview" topLeftCell="A102" zoomScale="60" zoomScaleNormal="100" workbookViewId="0">
      <selection activeCell="I107" sqref="I107"/>
    </sheetView>
  </sheetViews>
  <sheetFormatPr defaultColWidth="9.140625" defaultRowHeight="12.75"/>
  <cols>
    <col min="1" max="1" width="6.42578125" style="214" customWidth="1"/>
    <col min="2" max="2" width="3" style="214" customWidth="1"/>
    <col min="3" max="3" width="10.28515625" style="214" customWidth="1"/>
    <col min="4" max="4" width="25" style="214" customWidth="1"/>
    <col min="5" max="5" width="26.28515625" style="214" customWidth="1"/>
    <col min="6" max="6" width="17.5703125" style="214" customWidth="1"/>
    <col min="7" max="7" width="20.7109375" style="214" customWidth="1"/>
    <col min="8" max="8" width="13.28515625" style="216" customWidth="1"/>
    <col min="9" max="9" width="14.140625" style="216" customWidth="1"/>
    <col min="10" max="10" width="14.140625" style="118" customWidth="1"/>
    <col min="11" max="11" width="24.7109375" style="214" bestFit="1" customWidth="1"/>
    <col min="12" max="12" width="15.28515625" style="215" bestFit="1" customWidth="1"/>
    <col min="13" max="13" width="16" style="215" bestFit="1" customWidth="1"/>
    <col min="14" max="16384" width="9.140625" style="214"/>
  </cols>
  <sheetData>
    <row r="1" spans="1:13" s="161" customFormat="1">
      <c r="G1" s="212" t="s">
        <v>104</v>
      </c>
      <c r="H1" s="162"/>
      <c r="I1" s="162"/>
      <c r="J1" s="118"/>
      <c r="K1" s="163"/>
      <c r="L1" s="14"/>
      <c r="M1" s="14"/>
    </row>
    <row r="2" spans="1:13" s="161" customFormat="1" ht="12.75" customHeight="1">
      <c r="D2" s="294" t="s">
        <v>105</v>
      </c>
      <c r="E2" s="294"/>
      <c r="F2" s="294"/>
      <c r="G2" s="294"/>
      <c r="H2" s="294"/>
      <c r="I2" s="294"/>
      <c r="J2" s="118"/>
      <c r="K2" s="163"/>
      <c r="L2" s="14"/>
      <c r="M2" s="14"/>
    </row>
    <row r="3" spans="1:13" s="161" customFormat="1">
      <c r="H3" s="162"/>
      <c r="I3" s="162"/>
      <c r="J3" s="118"/>
      <c r="K3" s="163"/>
      <c r="L3" s="14"/>
      <c r="M3" s="14"/>
    </row>
    <row r="4" spans="1:13" s="13" customFormat="1" ht="11.25" customHeight="1">
      <c r="A4" s="12" t="s">
        <v>283</v>
      </c>
      <c r="B4" s="12"/>
      <c r="H4" s="164"/>
      <c r="I4" s="164"/>
      <c r="J4" s="118"/>
      <c r="K4" s="163"/>
      <c r="L4" s="14"/>
      <c r="M4" s="14"/>
    </row>
    <row r="5" spans="1:13" s="13" customFormat="1">
      <c r="A5" s="12" t="s">
        <v>202</v>
      </c>
      <c r="B5" s="12"/>
      <c r="H5" s="164"/>
      <c r="I5" s="164"/>
      <c r="J5" s="118"/>
      <c r="K5" s="163"/>
      <c r="L5" s="14"/>
      <c r="M5" s="14"/>
    </row>
    <row r="6" spans="1:13" s="18" customFormat="1">
      <c r="A6" s="17" t="s">
        <v>197</v>
      </c>
      <c r="B6" s="17"/>
      <c r="H6" s="165"/>
      <c r="I6" s="16" t="s">
        <v>3</v>
      </c>
      <c r="J6" s="118"/>
      <c r="K6" s="166"/>
      <c r="L6" s="19"/>
      <c r="M6" s="19"/>
    </row>
    <row r="7" spans="1:13" s="18" customFormat="1">
      <c r="A7" s="18" t="s">
        <v>292</v>
      </c>
      <c r="H7" s="165"/>
      <c r="I7" s="20" t="s">
        <v>317</v>
      </c>
      <c r="J7" s="118"/>
      <c r="K7" s="166"/>
      <c r="L7" s="19"/>
      <c r="M7" s="19"/>
    </row>
    <row r="8" spans="1:13" s="18" customFormat="1" ht="2.25" customHeight="1">
      <c r="A8" s="21"/>
      <c r="B8" s="21"/>
      <c r="C8" s="21"/>
      <c r="D8" s="21"/>
      <c r="E8" s="21"/>
      <c r="F8" s="21"/>
      <c r="G8" s="21"/>
      <c r="H8" s="167"/>
      <c r="I8" s="167"/>
      <c r="J8" s="118"/>
      <c r="K8" s="166"/>
      <c r="L8" s="19"/>
      <c r="M8" s="19"/>
    </row>
    <row r="9" spans="1:13" s="161" customFormat="1">
      <c r="H9" s="162"/>
      <c r="I9" s="162"/>
      <c r="J9" s="118"/>
      <c r="K9" s="163"/>
      <c r="L9" s="14"/>
      <c r="M9" s="14"/>
    </row>
    <row r="10" spans="1:13" s="161" customFormat="1">
      <c r="A10" s="213" t="s">
        <v>106</v>
      </c>
      <c r="B10" s="168"/>
      <c r="C10" s="169"/>
      <c r="D10" s="169"/>
      <c r="E10" s="169"/>
      <c r="F10" s="169"/>
      <c r="G10" s="169"/>
      <c r="H10" s="162"/>
      <c r="I10" s="162"/>
      <c r="J10" s="118"/>
      <c r="K10" s="163"/>
      <c r="L10" s="14"/>
      <c r="M10" s="14"/>
    </row>
    <row r="11" spans="1:13" s="161" customFormat="1">
      <c r="A11" s="170"/>
      <c r="B11" s="168"/>
      <c r="C11" s="169"/>
      <c r="D11" s="169"/>
      <c r="E11" s="313" t="s">
        <v>317</v>
      </c>
      <c r="F11" s="314"/>
      <c r="G11" s="171"/>
      <c r="H11" s="162"/>
      <c r="I11" s="162"/>
      <c r="J11" s="118"/>
      <c r="K11" s="163"/>
      <c r="L11" s="14"/>
      <c r="M11" s="14"/>
    </row>
    <row r="12" spans="1:13" s="161" customFormat="1">
      <c r="H12" s="162"/>
      <c r="I12" s="162"/>
      <c r="J12" s="118"/>
      <c r="K12" s="163"/>
      <c r="L12" s="14"/>
      <c r="M12" s="14"/>
    </row>
    <row r="13" spans="1:13" s="161" customFormat="1">
      <c r="A13" s="172" t="s">
        <v>107</v>
      </c>
      <c r="B13" s="172" t="s">
        <v>108</v>
      </c>
      <c r="C13" s="173" t="s">
        <v>109</v>
      </c>
      <c r="H13" s="162"/>
      <c r="I13" s="162"/>
      <c r="J13" s="118"/>
      <c r="K13" s="163"/>
      <c r="L13" s="14"/>
      <c r="M13" s="14"/>
    </row>
    <row r="14" spans="1:13" s="161" customFormat="1" ht="6.75" customHeight="1">
      <c r="H14" s="162"/>
      <c r="I14" s="162"/>
      <c r="J14" s="118"/>
      <c r="K14" s="163"/>
      <c r="L14" s="14"/>
      <c r="M14" s="14"/>
    </row>
    <row r="15" spans="1:13" s="161" customFormat="1" ht="13.5" customHeight="1">
      <c r="C15" s="172" t="s">
        <v>110</v>
      </c>
      <c r="H15" s="162"/>
      <c r="I15" s="162"/>
      <c r="J15" s="118"/>
      <c r="K15" s="163"/>
      <c r="L15" s="14"/>
      <c r="M15" s="14"/>
    </row>
    <row r="16" spans="1:13" s="161" customFormat="1" ht="41.25" customHeight="1">
      <c r="C16" s="298" t="s">
        <v>198</v>
      </c>
      <c r="D16" s="298"/>
      <c r="E16" s="298"/>
      <c r="F16" s="298"/>
      <c r="G16" s="298"/>
      <c r="H16" s="298"/>
      <c r="I16" s="298"/>
      <c r="J16" s="118"/>
      <c r="K16" s="163"/>
      <c r="L16" s="14"/>
      <c r="M16" s="14"/>
    </row>
    <row r="17" spans="1:13" s="161" customFormat="1" ht="13.5" customHeight="1">
      <c r="C17" s="174" t="s">
        <v>199</v>
      </c>
      <c r="H17" s="162"/>
      <c r="I17" s="162"/>
      <c r="J17" s="118"/>
      <c r="K17" s="163"/>
      <c r="L17" s="14"/>
      <c r="M17" s="14"/>
    </row>
    <row r="18" spans="1:13" s="161" customFormat="1" ht="13.5" customHeight="1">
      <c r="C18" s="174" t="s">
        <v>200</v>
      </c>
      <c r="H18" s="162"/>
      <c r="I18" s="162"/>
      <c r="J18" s="118"/>
      <c r="K18" s="163"/>
      <c r="L18" s="14"/>
      <c r="M18" s="14"/>
    </row>
    <row r="19" spans="1:13" s="161" customFormat="1" ht="13.5" customHeight="1">
      <c r="C19" s="174" t="s">
        <v>201</v>
      </c>
      <c r="H19" s="162"/>
      <c r="I19" s="162"/>
      <c r="J19" s="118"/>
      <c r="K19" s="163"/>
      <c r="L19" s="14"/>
      <c r="M19" s="14"/>
    </row>
    <row r="20" spans="1:13" s="161" customFormat="1" ht="13.5" customHeight="1">
      <c r="C20" s="175" t="s">
        <v>203</v>
      </c>
      <c r="H20" s="162"/>
      <c r="I20" s="162"/>
      <c r="J20" s="118"/>
      <c r="K20" s="163"/>
      <c r="L20" s="14"/>
      <c r="M20" s="14"/>
    </row>
    <row r="21" spans="1:13" s="161" customFormat="1" ht="38.25" customHeight="1">
      <c r="C21" s="312" t="s">
        <v>204</v>
      </c>
      <c r="D21" s="312"/>
      <c r="E21" s="312"/>
      <c r="F21" s="312"/>
      <c r="G21" s="312"/>
      <c r="H21" s="312"/>
      <c r="I21" s="312"/>
      <c r="J21" s="118"/>
      <c r="K21" s="163"/>
      <c r="L21" s="14"/>
      <c r="M21" s="14"/>
    </row>
    <row r="22" spans="1:13" s="161" customFormat="1" ht="60.75" customHeight="1">
      <c r="C22" s="309" t="s">
        <v>205</v>
      </c>
      <c r="D22" s="310"/>
      <c r="E22" s="310"/>
      <c r="F22" s="310"/>
      <c r="G22" s="310"/>
      <c r="H22" s="310"/>
      <c r="I22" s="310"/>
      <c r="J22" s="118"/>
      <c r="K22" s="163"/>
      <c r="L22" s="14"/>
      <c r="M22" s="14"/>
    </row>
    <row r="23" spans="1:13" s="161" customFormat="1" ht="91.5" customHeight="1">
      <c r="C23" s="307" t="s">
        <v>293</v>
      </c>
      <c r="D23" s="307"/>
      <c r="E23" s="307"/>
      <c r="F23" s="307"/>
      <c r="G23" s="307"/>
      <c r="H23" s="307"/>
      <c r="I23" s="307"/>
      <c r="J23" s="118"/>
      <c r="K23" s="176"/>
      <c r="L23" s="14"/>
      <c r="M23" s="14"/>
    </row>
    <row r="24" spans="1:13" s="161" customFormat="1" ht="13.5" customHeight="1">
      <c r="C24" s="297" t="s">
        <v>206</v>
      </c>
      <c r="D24" s="297"/>
      <c r="E24" s="297"/>
      <c r="F24" s="297"/>
      <c r="G24" s="297"/>
      <c r="H24" s="297"/>
      <c r="I24" s="297"/>
      <c r="J24" s="118"/>
      <c r="K24" s="163"/>
      <c r="L24" s="14"/>
      <c r="M24" s="14"/>
    </row>
    <row r="25" spans="1:13" s="161" customFormat="1" ht="13.5" customHeight="1">
      <c r="H25" s="162"/>
      <c r="I25" s="162"/>
      <c r="J25" s="118"/>
      <c r="K25" s="163"/>
      <c r="L25" s="14"/>
      <c r="M25" s="14"/>
    </row>
    <row r="26" spans="1:13" s="172" customFormat="1" ht="13.5" customHeight="1">
      <c r="A26" s="172" t="s">
        <v>111</v>
      </c>
      <c r="B26" s="172" t="s">
        <v>108</v>
      </c>
      <c r="C26" s="173" t="s">
        <v>112</v>
      </c>
      <c r="H26" s="177"/>
      <c r="I26" s="177"/>
      <c r="J26" s="118"/>
      <c r="K26" s="178"/>
      <c r="L26" s="179"/>
      <c r="M26" s="179"/>
    </row>
    <row r="27" spans="1:13" s="161" customFormat="1" ht="6.75" customHeight="1">
      <c r="H27" s="162"/>
      <c r="I27" s="162"/>
      <c r="J27" s="118"/>
      <c r="K27" s="163"/>
      <c r="L27" s="14"/>
      <c r="M27" s="14"/>
    </row>
    <row r="28" spans="1:13" s="172" customFormat="1" ht="13.5" customHeight="1">
      <c r="A28" s="172" t="s">
        <v>113</v>
      </c>
      <c r="C28" s="172" t="s">
        <v>114</v>
      </c>
      <c r="H28" s="177"/>
      <c r="I28" s="177"/>
      <c r="J28" s="118"/>
      <c r="K28" s="178"/>
      <c r="L28" s="179"/>
      <c r="M28" s="179"/>
    </row>
    <row r="29" spans="1:13" s="172" customFormat="1" ht="13.5" customHeight="1">
      <c r="C29" s="298" t="s">
        <v>115</v>
      </c>
      <c r="D29" s="298"/>
      <c r="E29" s="298"/>
      <c r="F29" s="298"/>
      <c r="G29" s="298"/>
      <c r="H29" s="298"/>
      <c r="I29" s="298"/>
      <c r="J29" s="118"/>
      <c r="K29" s="178"/>
      <c r="L29" s="179"/>
      <c r="M29" s="179"/>
    </row>
    <row r="30" spans="1:13" s="161" customFormat="1" ht="6.75" customHeight="1">
      <c r="H30" s="162"/>
      <c r="I30" s="162"/>
      <c r="J30" s="118"/>
      <c r="K30" s="163"/>
      <c r="L30" s="14"/>
      <c r="M30" s="14"/>
    </row>
    <row r="31" spans="1:13" s="172" customFormat="1" ht="13.5" customHeight="1">
      <c r="A31" s="172" t="s">
        <v>116</v>
      </c>
      <c r="C31" s="172" t="s">
        <v>117</v>
      </c>
      <c r="H31" s="177"/>
      <c r="I31" s="177"/>
      <c r="J31" s="118"/>
      <c r="K31" s="178"/>
      <c r="L31" s="179"/>
      <c r="M31" s="179"/>
    </row>
    <row r="32" spans="1:13" s="172" customFormat="1" ht="13.5" customHeight="1">
      <c r="C32" s="161" t="s">
        <v>118</v>
      </c>
      <c r="D32" s="161"/>
      <c r="E32" s="161"/>
      <c r="F32" s="161"/>
      <c r="G32" s="161"/>
      <c r="H32" s="162"/>
      <c r="I32" s="162"/>
      <c r="J32" s="118"/>
      <c r="K32" s="178"/>
      <c r="L32" s="179"/>
      <c r="M32" s="179"/>
    </row>
    <row r="33" spans="1:13" s="161" customFormat="1" ht="9" customHeight="1">
      <c r="H33" s="162"/>
      <c r="I33" s="162"/>
      <c r="J33" s="118"/>
      <c r="K33" s="163"/>
      <c r="L33" s="14"/>
      <c r="M33" s="14"/>
    </row>
    <row r="34" spans="1:13" s="172" customFormat="1" ht="13.5" customHeight="1">
      <c r="A34" s="172" t="s">
        <v>119</v>
      </c>
      <c r="B34" s="172" t="s">
        <v>108</v>
      </c>
      <c r="C34" s="173" t="s">
        <v>120</v>
      </c>
      <c r="H34" s="177"/>
      <c r="I34" s="177"/>
      <c r="J34" s="118"/>
      <c r="K34" s="178"/>
      <c r="L34" s="179"/>
      <c r="M34" s="179"/>
    </row>
    <row r="35" spans="1:13" s="161" customFormat="1" ht="6.75" customHeight="1">
      <c r="H35" s="162"/>
      <c r="I35" s="162"/>
      <c r="J35" s="118"/>
      <c r="K35" s="163"/>
      <c r="L35" s="14"/>
      <c r="M35" s="14"/>
    </row>
    <row r="36" spans="1:13" s="172" customFormat="1" ht="13.5" customHeight="1">
      <c r="A36" s="172" t="s">
        <v>121</v>
      </c>
      <c r="C36" s="172" t="s">
        <v>122</v>
      </c>
      <c r="H36" s="177"/>
      <c r="I36" s="177"/>
      <c r="J36" s="118"/>
      <c r="K36" s="178"/>
      <c r="L36" s="179"/>
      <c r="M36" s="179"/>
    </row>
    <row r="37" spans="1:13" s="161" customFormat="1" ht="29.25" customHeight="1">
      <c r="C37" s="298" t="s">
        <v>123</v>
      </c>
      <c r="D37" s="298"/>
      <c r="E37" s="298"/>
      <c r="F37" s="298"/>
      <c r="G37" s="298"/>
      <c r="H37" s="298"/>
      <c r="I37" s="298"/>
      <c r="J37" s="118"/>
      <c r="K37" s="163"/>
      <c r="L37" s="14"/>
      <c r="M37" s="14"/>
    </row>
    <row r="38" spans="1:13" s="161" customFormat="1" ht="6.75" customHeight="1">
      <c r="H38" s="162"/>
      <c r="I38" s="162"/>
      <c r="J38" s="118"/>
      <c r="K38" s="163"/>
      <c r="L38" s="14"/>
      <c r="M38" s="14"/>
    </row>
    <row r="39" spans="1:13" s="172" customFormat="1" ht="13.5" customHeight="1">
      <c r="A39" s="172" t="s">
        <v>124</v>
      </c>
      <c r="C39" s="172" t="s">
        <v>125</v>
      </c>
      <c r="H39" s="177"/>
      <c r="I39" s="177"/>
      <c r="J39" s="118"/>
      <c r="K39" s="178"/>
      <c r="L39" s="179"/>
      <c r="M39" s="179"/>
    </row>
    <row r="40" spans="1:13" s="172" customFormat="1" ht="13.5" customHeight="1">
      <c r="C40" s="161" t="s">
        <v>126</v>
      </c>
      <c r="H40" s="177"/>
      <c r="I40" s="177"/>
      <c r="J40" s="118"/>
      <c r="K40" s="178"/>
      <c r="L40" s="179"/>
      <c r="M40" s="179"/>
    </row>
    <row r="41" spans="1:13" s="161" customFormat="1" ht="9" customHeight="1">
      <c r="H41" s="162"/>
      <c r="I41" s="162"/>
      <c r="J41" s="118"/>
      <c r="K41" s="163"/>
      <c r="L41" s="14"/>
      <c r="M41" s="14"/>
    </row>
    <row r="42" spans="1:13" s="172" customFormat="1" ht="13.5" customHeight="1">
      <c r="A42" s="172" t="s">
        <v>127</v>
      </c>
      <c r="B42" s="172" t="s">
        <v>108</v>
      </c>
      <c r="C42" s="173" t="s">
        <v>128</v>
      </c>
      <c r="H42" s="177"/>
      <c r="I42" s="177"/>
      <c r="J42" s="118"/>
      <c r="K42" s="178"/>
      <c r="L42" s="179"/>
      <c r="M42" s="179"/>
    </row>
    <row r="43" spans="1:13" s="161" customFormat="1" ht="6.75" customHeight="1">
      <c r="H43" s="162"/>
      <c r="I43" s="162"/>
      <c r="J43" s="118"/>
      <c r="K43" s="163"/>
      <c r="L43" s="14"/>
      <c r="M43" s="14"/>
    </row>
    <row r="44" spans="1:13" s="172" customFormat="1" ht="13.5" customHeight="1">
      <c r="A44" s="172" t="s">
        <v>129</v>
      </c>
      <c r="C44" s="172" t="s">
        <v>130</v>
      </c>
      <c r="H44" s="177"/>
      <c r="I44" s="177"/>
      <c r="J44" s="118"/>
      <c r="K44" s="178"/>
      <c r="L44" s="179"/>
      <c r="M44" s="179"/>
    </row>
    <row r="45" spans="1:13" s="161" customFormat="1" ht="40.5" customHeight="1">
      <c r="C45" s="298" t="s">
        <v>131</v>
      </c>
      <c r="D45" s="298"/>
      <c r="E45" s="298"/>
      <c r="F45" s="298"/>
      <c r="G45" s="298"/>
      <c r="H45" s="298"/>
      <c r="I45" s="298"/>
      <c r="J45" s="118"/>
      <c r="K45" s="163"/>
      <c r="L45" s="14"/>
      <c r="M45" s="14"/>
    </row>
    <row r="46" spans="1:13" s="161" customFormat="1" ht="7.5" customHeight="1">
      <c r="H46" s="162"/>
      <c r="I46" s="162"/>
      <c r="J46" s="118"/>
      <c r="K46" s="163"/>
      <c r="L46" s="14"/>
      <c r="M46" s="14"/>
    </row>
    <row r="47" spans="1:13" s="172" customFormat="1" ht="13.5" customHeight="1">
      <c r="A47" s="172" t="s">
        <v>132</v>
      </c>
      <c r="C47" s="172" t="s">
        <v>133</v>
      </c>
      <c r="H47" s="177"/>
      <c r="I47" s="177"/>
      <c r="J47" s="118"/>
      <c r="K47" s="178"/>
      <c r="L47" s="179"/>
      <c r="M47" s="179"/>
    </row>
    <row r="48" spans="1:13" s="172" customFormat="1" ht="54.75" customHeight="1">
      <c r="C48" s="298" t="s">
        <v>134</v>
      </c>
      <c r="D48" s="298"/>
      <c r="E48" s="298"/>
      <c r="F48" s="298"/>
      <c r="G48" s="298"/>
      <c r="H48" s="298"/>
      <c r="I48" s="298"/>
      <c r="J48" s="118"/>
      <c r="K48" s="178"/>
      <c r="L48" s="179"/>
      <c r="M48" s="179"/>
    </row>
    <row r="49" spans="3:13" s="161" customFormat="1" ht="41.25" customHeight="1">
      <c r="C49" s="298" t="s">
        <v>135</v>
      </c>
      <c r="D49" s="298"/>
      <c r="E49" s="298"/>
      <c r="F49" s="298"/>
      <c r="G49" s="298"/>
      <c r="H49" s="298"/>
      <c r="I49" s="298"/>
      <c r="J49" s="118"/>
      <c r="K49" s="163"/>
      <c r="L49" s="14"/>
      <c r="M49" s="14"/>
    </row>
    <row r="50" spans="3:13" s="172" customFormat="1" ht="34.5" customHeight="1">
      <c r="C50" s="315" t="s">
        <v>331</v>
      </c>
      <c r="D50" s="315"/>
      <c r="E50" s="315"/>
      <c r="F50" s="315"/>
      <c r="G50" s="315"/>
      <c r="H50" s="315"/>
      <c r="I50" s="315"/>
      <c r="J50" s="118"/>
      <c r="K50" s="178"/>
      <c r="L50" s="179"/>
      <c r="M50" s="179"/>
    </row>
    <row r="51" spans="3:13" s="172" customFormat="1" ht="42.75" customHeight="1">
      <c r="C51" s="308" t="s">
        <v>136</v>
      </c>
      <c r="D51" s="308"/>
      <c r="E51" s="180"/>
      <c r="F51" s="180"/>
      <c r="G51" s="180"/>
      <c r="H51" s="181"/>
      <c r="I51" s="181"/>
      <c r="J51" s="118"/>
      <c r="K51" s="178"/>
      <c r="L51" s="179"/>
      <c r="M51" s="179"/>
    </row>
    <row r="52" spans="3:13" s="172" customFormat="1" ht="33" customHeight="1">
      <c r="C52" s="310" t="s">
        <v>312</v>
      </c>
      <c r="D52" s="310"/>
      <c r="E52" s="310"/>
      <c r="F52" s="310"/>
      <c r="G52" s="310"/>
      <c r="H52" s="310"/>
      <c r="I52" s="310"/>
      <c r="J52" s="118"/>
      <c r="K52" s="178"/>
      <c r="L52" s="179"/>
      <c r="M52" s="179"/>
    </row>
    <row r="53" spans="3:13" s="172" customFormat="1" ht="69.75" customHeight="1">
      <c r="C53" s="309" t="s">
        <v>285</v>
      </c>
      <c r="D53" s="310"/>
      <c r="E53" s="310"/>
      <c r="F53" s="310"/>
      <c r="G53" s="310"/>
      <c r="H53" s="310"/>
      <c r="I53" s="310"/>
      <c r="J53" s="118"/>
      <c r="K53" s="178"/>
      <c r="L53" s="179"/>
      <c r="M53" s="179"/>
    </row>
    <row r="54" spans="3:13" s="172" customFormat="1" ht="19.5" customHeight="1">
      <c r="C54" s="305" t="s">
        <v>287</v>
      </c>
      <c r="D54" s="307"/>
      <c r="E54" s="307"/>
      <c r="F54" s="307"/>
      <c r="G54" s="307"/>
      <c r="H54" s="307"/>
      <c r="I54" s="307"/>
      <c r="J54" s="118"/>
      <c r="K54" s="178"/>
      <c r="L54" s="179"/>
      <c r="M54" s="179"/>
    </row>
    <row r="55" spans="3:13" s="172" customFormat="1" ht="14.25" customHeight="1">
      <c r="C55" s="306" t="s">
        <v>210</v>
      </c>
      <c r="D55" s="306"/>
      <c r="E55" s="306"/>
      <c r="F55" s="182"/>
      <c r="G55" s="182"/>
      <c r="H55" s="183"/>
      <c r="I55" s="183"/>
      <c r="J55" s="118"/>
      <c r="K55" s="178"/>
      <c r="L55" s="179"/>
      <c r="M55" s="179"/>
    </row>
    <row r="56" spans="3:13" s="172" customFormat="1" ht="42" customHeight="1">
      <c r="C56" s="307" t="s">
        <v>209</v>
      </c>
      <c r="D56" s="307"/>
      <c r="E56" s="307"/>
      <c r="F56" s="307"/>
      <c r="G56" s="307"/>
      <c r="H56" s="307"/>
      <c r="I56" s="183"/>
      <c r="J56" s="118"/>
      <c r="K56" s="178"/>
      <c r="L56" s="179"/>
      <c r="M56" s="179"/>
    </row>
    <row r="57" spans="3:13" s="172" customFormat="1" ht="21" customHeight="1">
      <c r="C57" s="305" t="s">
        <v>288</v>
      </c>
      <c r="D57" s="307"/>
      <c r="E57" s="307"/>
      <c r="F57" s="307"/>
      <c r="G57" s="307"/>
      <c r="H57" s="307"/>
      <c r="I57" s="307"/>
      <c r="J57" s="118"/>
      <c r="K57" s="178"/>
      <c r="L57" s="179"/>
      <c r="M57" s="179"/>
    </row>
    <row r="58" spans="3:13" s="172" customFormat="1" ht="17.25" customHeight="1">
      <c r="C58" s="307" t="s">
        <v>210</v>
      </c>
      <c r="D58" s="307"/>
      <c r="E58" s="307"/>
      <c r="F58" s="307"/>
      <c r="G58" s="307"/>
      <c r="H58" s="307"/>
      <c r="I58" s="183"/>
      <c r="J58" s="118"/>
      <c r="K58" s="178"/>
      <c r="L58" s="179"/>
      <c r="M58" s="179"/>
    </row>
    <row r="59" spans="3:13" s="172" customFormat="1" ht="48.75" customHeight="1">
      <c r="C59" s="307" t="s">
        <v>286</v>
      </c>
      <c r="D59" s="307"/>
      <c r="E59" s="307"/>
      <c r="F59" s="307"/>
      <c r="G59" s="307"/>
      <c r="H59" s="307"/>
      <c r="I59" s="307"/>
      <c r="J59" s="118"/>
      <c r="K59" s="178"/>
      <c r="L59" s="179"/>
      <c r="M59" s="179"/>
    </row>
    <row r="60" spans="3:13" s="172" customFormat="1" ht="18.75" customHeight="1">
      <c r="C60" s="311" t="s">
        <v>289</v>
      </c>
      <c r="D60" s="310"/>
      <c r="E60" s="310"/>
      <c r="F60" s="310"/>
      <c r="G60" s="310"/>
      <c r="H60" s="310"/>
      <c r="I60" s="310"/>
      <c r="J60" s="118"/>
      <c r="K60" s="178"/>
      <c r="L60" s="179"/>
      <c r="M60" s="179"/>
    </row>
    <row r="61" spans="3:13" s="172" customFormat="1" ht="22.5" customHeight="1">
      <c r="C61" s="312" t="s">
        <v>210</v>
      </c>
      <c r="D61" s="312"/>
      <c r="E61" s="312"/>
      <c r="F61" s="312"/>
      <c r="G61" s="312"/>
      <c r="H61" s="312"/>
      <c r="I61" s="312"/>
      <c r="J61" s="118"/>
      <c r="K61" s="178"/>
      <c r="L61" s="179"/>
      <c r="M61" s="179"/>
    </row>
    <row r="62" spans="3:13" s="172" customFormat="1" ht="40.5" customHeight="1">
      <c r="C62" s="309" t="s">
        <v>211</v>
      </c>
      <c r="D62" s="309"/>
      <c r="E62" s="309"/>
      <c r="F62" s="309"/>
      <c r="G62" s="309"/>
      <c r="H62" s="309"/>
      <c r="I62" s="309"/>
      <c r="J62" s="118"/>
      <c r="K62" s="178"/>
      <c r="L62" s="179"/>
      <c r="M62" s="179"/>
    </row>
    <row r="63" spans="3:13" s="172" customFormat="1" ht="34.5" customHeight="1">
      <c r="C63" s="308" t="s">
        <v>137</v>
      </c>
      <c r="D63" s="308"/>
      <c r="E63" s="308"/>
      <c r="F63" s="308"/>
      <c r="G63" s="308"/>
      <c r="H63" s="308"/>
      <c r="I63" s="308"/>
      <c r="J63" s="118"/>
      <c r="K63" s="178"/>
      <c r="L63" s="179"/>
      <c r="M63" s="179"/>
    </row>
    <row r="64" spans="3:13" s="172" customFormat="1" ht="21.75" customHeight="1">
      <c r="C64" s="305" t="s">
        <v>138</v>
      </c>
      <c r="D64" s="305"/>
      <c r="E64" s="305"/>
      <c r="F64" s="305"/>
      <c r="G64" s="305"/>
      <c r="H64" s="305"/>
      <c r="I64" s="305"/>
      <c r="J64" s="118"/>
      <c r="K64" s="178"/>
      <c r="L64" s="179"/>
      <c r="M64" s="179"/>
    </row>
    <row r="65" spans="1:13" s="172" customFormat="1" ht="91.5" customHeight="1">
      <c r="C65" s="307" t="s">
        <v>290</v>
      </c>
      <c r="D65" s="307"/>
      <c r="E65" s="307"/>
      <c r="F65" s="307"/>
      <c r="G65" s="307"/>
      <c r="H65" s="307"/>
      <c r="I65" s="307"/>
      <c r="J65" s="118"/>
      <c r="K65" s="178"/>
      <c r="L65" s="179"/>
      <c r="M65" s="179"/>
    </row>
    <row r="66" spans="1:13" s="172" customFormat="1" ht="27" customHeight="1">
      <c r="C66" s="305" t="s">
        <v>139</v>
      </c>
      <c r="D66" s="305"/>
      <c r="E66" s="305"/>
      <c r="F66" s="305"/>
      <c r="G66" s="305"/>
      <c r="H66" s="305"/>
      <c r="I66" s="305"/>
      <c r="J66" s="118"/>
      <c r="K66" s="178"/>
      <c r="L66" s="179"/>
      <c r="M66" s="179"/>
    </row>
    <row r="67" spans="1:13" s="172" customFormat="1" ht="67.5" customHeight="1">
      <c r="C67" s="306" t="s">
        <v>291</v>
      </c>
      <c r="D67" s="306"/>
      <c r="E67" s="306"/>
      <c r="F67" s="306"/>
      <c r="G67" s="306"/>
      <c r="H67" s="306"/>
      <c r="I67" s="306"/>
      <c r="J67" s="118"/>
      <c r="K67" s="178"/>
      <c r="L67" s="179"/>
      <c r="M67" s="179"/>
    </row>
    <row r="68" spans="1:13" s="172" customFormat="1" ht="35.25" customHeight="1">
      <c r="C68" s="305" t="s">
        <v>313</v>
      </c>
      <c r="D68" s="305"/>
      <c r="E68" s="305"/>
      <c r="F68" s="305"/>
      <c r="G68" s="305"/>
      <c r="H68" s="305"/>
      <c r="I68" s="305"/>
      <c r="J68" s="118"/>
      <c r="K68" s="178"/>
      <c r="L68" s="179"/>
      <c r="M68" s="179"/>
    </row>
    <row r="69" spans="1:13" s="172" customFormat="1" ht="13.5" customHeight="1">
      <c r="A69" s="172" t="s">
        <v>140</v>
      </c>
      <c r="C69" s="172" t="s">
        <v>141</v>
      </c>
      <c r="H69" s="177"/>
      <c r="I69" s="177"/>
      <c r="J69" s="118"/>
      <c r="K69" s="178"/>
      <c r="L69" s="179"/>
      <c r="M69" s="179"/>
    </row>
    <row r="70" spans="1:13" s="161" customFormat="1" ht="27" customHeight="1">
      <c r="C70" s="298" t="s">
        <v>142</v>
      </c>
      <c r="D70" s="298"/>
      <c r="E70" s="298"/>
      <c r="F70" s="298"/>
      <c r="G70" s="298"/>
      <c r="H70" s="298"/>
      <c r="I70" s="298"/>
      <c r="J70" s="118"/>
      <c r="K70" s="163"/>
      <c r="L70" s="14"/>
      <c r="M70" s="14"/>
    </row>
    <row r="71" spans="1:13" s="161" customFormat="1" ht="13.5" customHeight="1">
      <c r="H71" s="162"/>
      <c r="I71" s="162"/>
      <c r="J71" s="118"/>
      <c r="K71" s="163"/>
      <c r="L71" s="14"/>
      <c r="M71" s="14"/>
    </row>
    <row r="72" spans="1:13" s="172" customFormat="1" ht="13.5" customHeight="1">
      <c r="A72" s="172" t="s">
        <v>143</v>
      </c>
      <c r="C72" s="172" t="s">
        <v>144</v>
      </c>
      <c r="H72" s="177"/>
      <c r="I72" s="177"/>
      <c r="J72" s="118"/>
      <c r="K72" s="178"/>
      <c r="L72" s="179"/>
      <c r="M72" s="179"/>
    </row>
    <row r="73" spans="1:13" s="161" customFormat="1" ht="41.25" customHeight="1">
      <c r="C73" s="298" t="s">
        <v>145</v>
      </c>
      <c r="D73" s="298"/>
      <c r="E73" s="298"/>
      <c r="F73" s="298"/>
      <c r="G73" s="298"/>
      <c r="H73" s="298"/>
      <c r="I73" s="298"/>
      <c r="J73" s="118"/>
      <c r="K73" s="163"/>
      <c r="L73" s="14"/>
      <c r="M73" s="14"/>
    </row>
    <row r="74" spans="1:13" s="161" customFormat="1" ht="13.5" customHeight="1">
      <c r="H74" s="162"/>
      <c r="I74" s="162"/>
      <c r="J74" s="118"/>
      <c r="K74" s="163"/>
      <c r="L74" s="14"/>
      <c r="M74" s="14"/>
    </row>
    <row r="75" spans="1:13" s="172" customFormat="1" ht="13.5" customHeight="1">
      <c r="A75" s="172" t="s">
        <v>146</v>
      </c>
      <c r="C75" s="172" t="s">
        <v>147</v>
      </c>
      <c r="H75" s="177"/>
      <c r="I75" s="177"/>
      <c r="J75" s="118"/>
      <c r="K75" s="178"/>
      <c r="L75" s="179"/>
      <c r="M75" s="179"/>
    </row>
    <row r="76" spans="1:13" s="172" customFormat="1" ht="40.5" customHeight="1">
      <c r="C76" s="298" t="s">
        <v>148</v>
      </c>
      <c r="D76" s="298"/>
      <c r="E76" s="298"/>
      <c r="F76" s="298"/>
      <c r="G76" s="298"/>
      <c r="H76" s="298"/>
      <c r="I76" s="298"/>
      <c r="J76" s="118"/>
      <c r="K76" s="178"/>
      <c r="L76" s="179"/>
      <c r="M76" s="179"/>
    </row>
    <row r="77" spans="1:13" s="172" customFormat="1" ht="13.5" customHeight="1">
      <c r="C77" s="161"/>
      <c r="H77" s="177"/>
      <c r="I77" s="177"/>
      <c r="J77" s="118"/>
      <c r="K77" s="178"/>
      <c r="L77" s="179"/>
      <c r="M77" s="179"/>
    </row>
    <row r="78" spans="1:13" s="172" customFormat="1" ht="13.5" customHeight="1">
      <c r="A78" s="172" t="s">
        <v>149</v>
      </c>
      <c r="C78" s="172" t="s">
        <v>150</v>
      </c>
      <c r="H78" s="177"/>
      <c r="I78" s="177"/>
      <c r="J78" s="118"/>
      <c r="K78" s="178"/>
      <c r="L78" s="179"/>
      <c r="M78" s="179"/>
    </row>
    <row r="79" spans="1:13" s="172" customFormat="1" ht="52.5" customHeight="1">
      <c r="C79" s="298" t="s">
        <v>151</v>
      </c>
      <c r="D79" s="298"/>
      <c r="E79" s="298"/>
      <c r="F79" s="298"/>
      <c r="G79" s="298"/>
      <c r="H79" s="298"/>
      <c r="I79" s="298"/>
      <c r="J79" s="118"/>
      <c r="K79" s="178"/>
      <c r="L79" s="179"/>
      <c r="M79" s="179"/>
    </row>
    <row r="80" spans="1:13" s="172" customFormat="1" ht="13.5" customHeight="1">
      <c r="C80" s="298" t="s">
        <v>152</v>
      </c>
      <c r="D80" s="298"/>
      <c r="E80" s="298"/>
      <c r="F80" s="298"/>
      <c r="G80" s="298"/>
      <c r="H80" s="298"/>
      <c r="I80" s="298"/>
      <c r="J80" s="118"/>
      <c r="K80" s="178"/>
      <c r="L80" s="179"/>
      <c r="M80" s="179"/>
    </row>
    <row r="81" spans="1:13" s="172" customFormat="1" ht="30" customHeight="1">
      <c r="C81" s="298" t="s">
        <v>153</v>
      </c>
      <c r="D81" s="298"/>
      <c r="E81" s="298"/>
      <c r="F81" s="298"/>
      <c r="G81" s="298"/>
      <c r="H81" s="298"/>
      <c r="I81" s="298"/>
      <c r="J81" s="118"/>
      <c r="K81" s="178"/>
      <c r="L81" s="179"/>
      <c r="M81" s="179"/>
    </row>
    <row r="82" spans="1:13" s="172" customFormat="1" ht="13.5" customHeight="1">
      <c r="C82" s="161"/>
      <c r="H82" s="177"/>
      <c r="I82" s="177"/>
      <c r="J82" s="118"/>
      <c r="K82" s="178"/>
      <c r="L82" s="179"/>
      <c r="M82" s="179"/>
    </row>
    <row r="83" spans="1:13" s="172" customFormat="1" ht="13.5" customHeight="1">
      <c r="A83" s="172" t="s">
        <v>154</v>
      </c>
      <c r="C83" s="172" t="s">
        <v>155</v>
      </c>
      <c r="H83" s="177"/>
      <c r="I83" s="177"/>
      <c r="J83" s="118"/>
      <c r="K83" s="178"/>
      <c r="L83" s="179"/>
      <c r="M83" s="179"/>
    </row>
    <row r="84" spans="1:13" s="172" customFormat="1" ht="54.75" customHeight="1">
      <c r="C84" s="298" t="s">
        <v>156</v>
      </c>
      <c r="D84" s="298"/>
      <c r="E84" s="298"/>
      <c r="F84" s="298"/>
      <c r="G84" s="298"/>
      <c r="H84" s="298"/>
      <c r="I84" s="298"/>
      <c r="J84" s="118"/>
      <c r="K84" s="178"/>
      <c r="L84" s="179"/>
      <c r="M84" s="179"/>
    </row>
    <row r="85" spans="1:13" s="172" customFormat="1" ht="13.5" customHeight="1">
      <c r="C85" s="297" t="s">
        <v>157</v>
      </c>
      <c r="D85" s="297"/>
      <c r="E85" s="297"/>
      <c r="F85" s="297"/>
      <c r="G85" s="297"/>
      <c r="H85" s="297"/>
      <c r="I85" s="297"/>
      <c r="J85" s="118"/>
      <c r="K85" s="178"/>
      <c r="L85" s="179"/>
      <c r="M85" s="179"/>
    </row>
    <row r="86" spans="1:13" s="172" customFormat="1" ht="27.75" customHeight="1">
      <c r="C86" s="297" t="s">
        <v>158</v>
      </c>
      <c r="D86" s="297"/>
      <c r="E86" s="297"/>
      <c r="F86" s="297"/>
      <c r="G86" s="297"/>
      <c r="H86" s="297"/>
      <c r="I86" s="297"/>
      <c r="J86" s="118"/>
      <c r="K86" s="178"/>
      <c r="L86" s="179"/>
      <c r="M86" s="179"/>
    </row>
    <row r="87" spans="1:13" s="172" customFormat="1" ht="13.5" customHeight="1">
      <c r="C87" s="297" t="s">
        <v>159</v>
      </c>
      <c r="D87" s="297"/>
      <c r="E87" s="297"/>
      <c r="F87" s="297"/>
      <c r="G87" s="297"/>
      <c r="H87" s="297"/>
      <c r="I87" s="297"/>
      <c r="J87" s="118"/>
      <c r="K87" s="178"/>
      <c r="L87" s="179"/>
      <c r="M87" s="179"/>
    </row>
    <row r="88" spans="1:13" s="172" customFormat="1" ht="27.75" customHeight="1">
      <c r="C88" s="297" t="s">
        <v>160</v>
      </c>
      <c r="D88" s="297"/>
      <c r="E88" s="297"/>
      <c r="F88" s="297"/>
      <c r="G88" s="297"/>
      <c r="H88" s="297"/>
      <c r="I88" s="297"/>
      <c r="J88" s="118"/>
      <c r="K88" s="178"/>
      <c r="L88" s="179"/>
      <c r="M88" s="179"/>
    </row>
    <row r="89" spans="1:13" s="172" customFormat="1" ht="13.5" customHeight="1">
      <c r="C89" s="297" t="s">
        <v>161</v>
      </c>
      <c r="D89" s="297"/>
      <c r="E89" s="297"/>
      <c r="F89" s="297"/>
      <c r="G89" s="297"/>
      <c r="H89" s="297"/>
      <c r="I89" s="297"/>
      <c r="J89" s="118"/>
      <c r="K89" s="178"/>
      <c r="L89" s="179"/>
      <c r="M89" s="179"/>
    </row>
    <row r="90" spans="1:13" s="172" customFormat="1" ht="27.75" customHeight="1">
      <c r="C90" s="297" t="s">
        <v>162</v>
      </c>
      <c r="D90" s="297"/>
      <c r="E90" s="297"/>
      <c r="F90" s="297"/>
      <c r="G90" s="297"/>
      <c r="H90" s="297"/>
      <c r="I90" s="297"/>
      <c r="J90" s="118"/>
      <c r="K90" s="178"/>
      <c r="L90" s="179"/>
      <c r="M90" s="179"/>
    </row>
    <row r="91" spans="1:13" s="172" customFormat="1" ht="27.75" customHeight="1">
      <c r="C91" s="297" t="s">
        <v>163</v>
      </c>
      <c r="D91" s="297"/>
      <c r="E91" s="297"/>
      <c r="F91" s="297"/>
      <c r="G91" s="297"/>
      <c r="H91" s="297"/>
      <c r="I91" s="297"/>
      <c r="J91" s="118"/>
      <c r="K91" s="178"/>
      <c r="L91" s="179"/>
      <c r="M91" s="179"/>
    </row>
    <row r="92" spans="1:13" s="172" customFormat="1" ht="13.5" customHeight="1">
      <c r="C92" s="297" t="s">
        <v>164</v>
      </c>
      <c r="D92" s="297"/>
      <c r="E92" s="297"/>
      <c r="F92" s="297"/>
      <c r="G92" s="297"/>
      <c r="H92" s="297"/>
      <c r="I92" s="297"/>
      <c r="J92" s="118"/>
      <c r="K92" s="178"/>
      <c r="L92" s="179"/>
      <c r="M92" s="179"/>
    </row>
    <row r="93" spans="1:13" s="172" customFormat="1" ht="13.5" customHeight="1">
      <c r="C93" s="180"/>
      <c r="D93" s="180"/>
      <c r="E93" s="180"/>
      <c r="F93" s="180"/>
      <c r="G93" s="180"/>
      <c r="H93" s="181"/>
      <c r="I93" s="181"/>
      <c r="J93" s="118"/>
      <c r="K93" s="178"/>
      <c r="L93" s="179"/>
      <c r="M93" s="179"/>
    </row>
    <row r="94" spans="1:13" s="172" customFormat="1" ht="13.5" customHeight="1">
      <c r="A94" s="172" t="s">
        <v>165</v>
      </c>
      <c r="C94" s="172" t="s">
        <v>166</v>
      </c>
      <c r="H94" s="177"/>
      <c r="I94" s="177"/>
      <c r="J94" s="118"/>
      <c r="K94" s="178"/>
      <c r="L94" s="179"/>
      <c r="M94" s="179"/>
    </row>
    <row r="95" spans="1:13" s="172" customFormat="1" ht="27.75" customHeight="1">
      <c r="C95" s="298" t="s">
        <v>167</v>
      </c>
      <c r="D95" s="298"/>
      <c r="E95" s="298"/>
      <c r="F95" s="298"/>
      <c r="G95" s="298"/>
      <c r="H95" s="298"/>
      <c r="I95" s="298"/>
      <c r="J95" s="118"/>
      <c r="K95" s="178"/>
      <c r="L95" s="179"/>
      <c r="M95" s="179"/>
    </row>
    <row r="96" spans="1:13" s="172" customFormat="1" ht="27.75" customHeight="1">
      <c r="C96" s="297" t="s">
        <v>168</v>
      </c>
      <c r="D96" s="297"/>
      <c r="E96" s="297"/>
      <c r="F96" s="297"/>
      <c r="G96" s="297"/>
      <c r="H96" s="297"/>
      <c r="I96" s="297"/>
      <c r="J96" s="118"/>
      <c r="K96" s="178"/>
      <c r="L96" s="179"/>
      <c r="M96" s="179"/>
    </row>
    <row r="97" spans="1:14" s="172" customFormat="1" ht="27.75" customHeight="1">
      <c r="C97" s="297" t="s">
        <v>169</v>
      </c>
      <c r="D97" s="297"/>
      <c r="E97" s="297"/>
      <c r="F97" s="297"/>
      <c r="G97" s="297"/>
      <c r="H97" s="297"/>
      <c r="I97" s="297"/>
      <c r="J97" s="118"/>
      <c r="K97" s="178"/>
      <c r="L97" s="179"/>
      <c r="M97" s="179"/>
    </row>
    <row r="98" spans="1:14" s="172" customFormat="1" ht="27.75" customHeight="1">
      <c r="C98" s="297" t="s">
        <v>170</v>
      </c>
      <c r="D98" s="297"/>
      <c r="E98" s="297"/>
      <c r="F98" s="297"/>
      <c r="G98" s="297"/>
      <c r="H98" s="297"/>
      <c r="I98" s="297"/>
      <c r="J98" s="118"/>
      <c r="K98" s="178"/>
      <c r="L98" s="179"/>
      <c r="M98" s="179"/>
    </row>
    <row r="99" spans="1:14" s="172" customFormat="1" ht="57.75" customHeight="1">
      <c r="C99" s="298" t="s">
        <v>171</v>
      </c>
      <c r="D99" s="298"/>
      <c r="E99" s="298"/>
      <c r="F99" s="298"/>
      <c r="G99" s="298"/>
      <c r="H99" s="298"/>
      <c r="I99" s="298"/>
      <c r="J99" s="118"/>
      <c r="K99" s="178"/>
      <c r="L99" s="179"/>
      <c r="M99" s="179"/>
    </row>
    <row r="100" spans="1:14" s="161" customFormat="1">
      <c r="A100" s="184" t="s">
        <v>172</v>
      </c>
      <c r="B100" s="172"/>
      <c r="C100" s="172" t="s">
        <v>173</v>
      </c>
      <c r="D100" s="172"/>
      <c r="E100" s="172"/>
      <c r="F100" s="172"/>
      <c r="G100" s="172"/>
      <c r="H100" s="177"/>
      <c r="I100" s="177"/>
      <c r="J100" s="118"/>
      <c r="K100" s="163"/>
      <c r="L100" s="14"/>
      <c r="M100" s="14"/>
    </row>
    <row r="101" spans="1:14" s="161" customFormat="1" ht="27.75" customHeight="1">
      <c r="A101" s="172"/>
      <c r="B101" s="172"/>
      <c r="C101" s="298" t="s">
        <v>174</v>
      </c>
      <c r="D101" s="298"/>
      <c r="E101" s="298"/>
      <c r="F101" s="298"/>
      <c r="G101" s="298"/>
      <c r="H101" s="298"/>
      <c r="I101" s="298"/>
      <c r="J101" s="118"/>
      <c r="K101" s="163"/>
      <c r="L101" s="14"/>
      <c r="M101" s="14"/>
    </row>
    <row r="102" spans="1:14" s="161" customFormat="1" ht="25.5" customHeight="1">
      <c r="A102" s="172"/>
      <c r="B102" s="172"/>
      <c r="C102" s="298" t="s">
        <v>175</v>
      </c>
      <c r="D102" s="298"/>
      <c r="E102" s="298"/>
      <c r="F102" s="298"/>
      <c r="G102" s="298"/>
      <c r="H102" s="298"/>
      <c r="I102" s="298"/>
      <c r="J102" s="118"/>
      <c r="K102" s="163"/>
      <c r="L102" s="14"/>
      <c r="M102" s="14"/>
    </row>
    <row r="103" spans="1:14" s="161" customFormat="1" ht="24.75" customHeight="1">
      <c r="A103" s="172" t="s">
        <v>176</v>
      </c>
      <c r="B103" s="172" t="s">
        <v>108</v>
      </c>
      <c r="C103" s="172" t="s">
        <v>177</v>
      </c>
      <c r="D103" s="172"/>
      <c r="E103" s="172"/>
      <c r="F103" s="172"/>
      <c r="G103" s="172"/>
      <c r="H103" s="177"/>
      <c r="I103" s="185"/>
      <c r="J103" s="118"/>
      <c r="K103" s="163"/>
      <c r="L103" s="14"/>
      <c r="M103" s="14"/>
    </row>
    <row r="104" spans="1:14" s="161" customFormat="1" ht="18" customHeight="1">
      <c r="H104" s="162"/>
      <c r="I104" s="186"/>
      <c r="J104" s="118"/>
      <c r="K104" s="163"/>
      <c r="L104" s="14"/>
      <c r="M104" s="14"/>
    </row>
    <row r="105" spans="1:14" s="161" customFormat="1" ht="45" customHeight="1">
      <c r="A105" s="187"/>
      <c r="B105" s="187"/>
      <c r="C105" s="188" t="s">
        <v>6</v>
      </c>
      <c r="D105" s="189" t="s">
        <v>178</v>
      </c>
      <c r="E105" s="190"/>
      <c r="F105" s="190"/>
      <c r="G105" s="191"/>
      <c r="H105" s="192" t="s">
        <v>179</v>
      </c>
      <c r="I105" s="192" t="s">
        <v>56</v>
      </c>
      <c r="J105" s="118"/>
      <c r="K105" s="118"/>
      <c r="L105" s="118"/>
      <c r="M105" s="118"/>
      <c r="N105" s="118"/>
    </row>
    <row r="106" spans="1:14" s="161" customFormat="1" ht="18" customHeight="1">
      <c r="C106" s="193" t="s">
        <v>107</v>
      </c>
      <c r="D106" s="299" t="s">
        <v>180</v>
      </c>
      <c r="E106" s="300"/>
      <c r="F106" s="300"/>
      <c r="G106" s="301"/>
      <c r="H106" s="194"/>
      <c r="I106" s="194"/>
      <c r="J106" s="118"/>
      <c r="K106" s="195"/>
      <c r="L106" s="196" t="s">
        <v>303</v>
      </c>
      <c r="M106" s="196" t="s">
        <v>304</v>
      </c>
      <c r="N106" s="118"/>
    </row>
    <row r="107" spans="1:14" s="161" customFormat="1" ht="18" customHeight="1">
      <c r="C107" s="197">
        <v>1</v>
      </c>
      <c r="D107" s="295" t="s">
        <v>181</v>
      </c>
      <c r="E107" s="295"/>
      <c r="F107" s="295"/>
      <c r="G107" s="295"/>
      <c r="H107" s="198">
        <f>$L$107/$L$114</f>
        <v>0.82599024999444737</v>
      </c>
      <c r="I107" s="198">
        <f t="shared" ref="I107:I111" si="0">H107</f>
        <v>0.82599024999444737</v>
      </c>
      <c r="J107" s="118"/>
      <c r="K107" s="199" t="s">
        <v>298</v>
      </c>
      <c r="L107" s="200">
        <f>'1.CDKT'!$F$14</f>
        <v>37147379835</v>
      </c>
      <c r="M107" s="200"/>
      <c r="N107" s="118"/>
    </row>
    <row r="108" spans="1:14" s="161" customFormat="1" ht="18" customHeight="1">
      <c r="C108" s="197">
        <v>2</v>
      </c>
      <c r="D108" s="295" t="s">
        <v>182</v>
      </c>
      <c r="E108" s="295"/>
      <c r="F108" s="295"/>
      <c r="G108" s="295"/>
      <c r="H108" s="198">
        <f>($L$107-$L$108)/$L$114</f>
        <v>0.58532979198650747</v>
      </c>
      <c r="I108" s="198">
        <f t="shared" si="0"/>
        <v>0.58532979198650747</v>
      </c>
      <c r="J108" s="118"/>
      <c r="K108" s="199" t="s">
        <v>299</v>
      </c>
      <c r="L108" s="200">
        <f>'B05'!$E$20+'B05'!$E$21</f>
        <v>10823257835</v>
      </c>
      <c r="M108" s="200"/>
      <c r="N108" s="118"/>
    </row>
    <row r="109" spans="1:14" s="161" customFormat="1" ht="18" customHeight="1">
      <c r="C109" s="197">
        <v>3</v>
      </c>
      <c r="D109" s="295" t="s">
        <v>183</v>
      </c>
      <c r="E109" s="295"/>
      <c r="F109" s="295"/>
      <c r="G109" s="295"/>
      <c r="H109" s="198">
        <f>H108</f>
        <v>0.58532979198650747</v>
      </c>
      <c r="I109" s="198">
        <f t="shared" si="0"/>
        <v>0.58532979198650747</v>
      </c>
      <c r="J109" s="118"/>
      <c r="K109" s="199" t="s">
        <v>300</v>
      </c>
      <c r="L109" s="200">
        <f>'1.CDKT'!$F$13</f>
        <v>2567984487</v>
      </c>
      <c r="M109" s="200"/>
      <c r="N109" s="118"/>
    </row>
    <row r="110" spans="1:14" s="161" customFormat="1" ht="24.75" customHeight="1">
      <c r="C110" s="197">
        <v>4</v>
      </c>
      <c r="D110" s="295" t="s">
        <v>184</v>
      </c>
      <c r="E110" s="295"/>
      <c r="F110" s="295"/>
      <c r="G110" s="295"/>
      <c r="H110" s="198">
        <v>0</v>
      </c>
      <c r="I110" s="198">
        <f t="shared" si="0"/>
        <v>0</v>
      </c>
      <c r="J110" s="118"/>
      <c r="K110" s="199" t="s">
        <v>301</v>
      </c>
      <c r="L110" s="200">
        <f>L112+L111</f>
        <v>2730818614</v>
      </c>
      <c r="M110" s="200">
        <f>M112+M111</f>
        <v>2730818614</v>
      </c>
      <c r="N110" s="118"/>
    </row>
    <row r="111" spans="1:14" s="161" customFormat="1" ht="18" customHeight="1">
      <c r="C111" s="197">
        <v>5</v>
      </c>
      <c r="D111" s="295" t="s">
        <v>185</v>
      </c>
      <c r="E111" s="295"/>
      <c r="F111" s="295"/>
      <c r="G111" s="295"/>
      <c r="H111" s="198">
        <f>$L$108/$L$114</f>
        <v>0.24066045800793992</v>
      </c>
      <c r="I111" s="198">
        <f t="shared" si="0"/>
        <v>0.24066045800793992</v>
      </c>
      <c r="J111" s="118"/>
      <c r="K111" s="199" t="s">
        <v>306</v>
      </c>
      <c r="L111" s="200">
        <f>'2.KQKD'!$C$35</f>
        <v>2203623680</v>
      </c>
      <c r="M111" s="200">
        <f>'2.KQKD'!D35</f>
        <v>2203623680</v>
      </c>
      <c r="N111" s="118"/>
    </row>
    <row r="112" spans="1:14" s="161" customFormat="1" ht="27.75" customHeight="1">
      <c r="C112" s="197">
        <v>6</v>
      </c>
      <c r="D112" s="295" t="s">
        <v>186</v>
      </c>
      <c r="E112" s="295"/>
      <c r="F112" s="295"/>
      <c r="G112" s="295"/>
      <c r="H112" s="198">
        <v>0</v>
      </c>
      <c r="I112" s="198">
        <f>H112</f>
        <v>0</v>
      </c>
      <c r="J112" s="118"/>
      <c r="K112" s="274" t="s">
        <v>316</v>
      </c>
      <c r="L112" s="200">
        <f>'2.KQKD'!$C$14+'2.KQKD'!$C$29-'2.KQKD'!$C$32</f>
        <v>527194934</v>
      </c>
      <c r="M112" s="200">
        <f>'2.KQKD'!$D$14+'2.KQKD'!$D$29-'2.KQKD'!$D$32</f>
        <v>527194934</v>
      </c>
      <c r="N112" s="118"/>
    </row>
    <row r="113" spans="1:14" s="172" customFormat="1" ht="21.75" customHeight="1">
      <c r="A113" s="161"/>
      <c r="B113" s="161"/>
      <c r="C113" s="197">
        <v>7</v>
      </c>
      <c r="D113" s="295" t="s">
        <v>187</v>
      </c>
      <c r="E113" s="295"/>
      <c r="F113" s="295"/>
      <c r="G113" s="295"/>
      <c r="H113" s="198">
        <f>$L$109/$L$114</f>
        <v>5.7100397331401521E-2</v>
      </c>
      <c r="I113" s="198">
        <f t="shared" ref="I113:I114" si="1">H113</f>
        <v>5.7100397331401521E-2</v>
      </c>
      <c r="J113" s="118"/>
      <c r="K113" s="199" t="s">
        <v>302</v>
      </c>
      <c r="L113" s="200">
        <f>'2.KQKD'!$C$20</f>
        <v>395613279</v>
      </c>
      <c r="M113" s="200">
        <f>'2.KQKD'!$D$20</f>
        <v>395613279</v>
      </c>
      <c r="N113" s="118"/>
    </row>
    <row r="114" spans="1:14" s="172" customFormat="1" ht="13.5" customHeight="1">
      <c r="A114" s="161"/>
      <c r="B114" s="161"/>
      <c r="C114" s="197">
        <v>8</v>
      </c>
      <c r="D114" s="295" t="s">
        <v>188</v>
      </c>
      <c r="E114" s="295"/>
      <c r="F114" s="295"/>
      <c r="G114" s="295"/>
      <c r="H114" s="198">
        <v>0</v>
      </c>
      <c r="I114" s="198">
        <f t="shared" si="1"/>
        <v>0</v>
      </c>
      <c r="J114" s="118"/>
      <c r="K114" s="199" t="s">
        <v>305</v>
      </c>
      <c r="L114" s="200">
        <f>'1.CDKT'!$F$20</f>
        <v>44973145670</v>
      </c>
      <c r="M114" s="195"/>
      <c r="N114" s="118"/>
    </row>
    <row r="115" spans="1:14" s="172" customFormat="1" ht="27.75" customHeight="1">
      <c r="A115" s="161"/>
      <c r="B115" s="161"/>
      <c r="C115" s="197">
        <v>9</v>
      </c>
      <c r="D115" s="295" t="s">
        <v>189</v>
      </c>
      <c r="E115" s="295"/>
      <c r="F115" s="295"/>
      <c r="G115" s="295"/>
      <c r="H115" s="198">
        <f>$L$110/$L$114</f>
        <v>6.0721094184470907E-2</v>
      </c>
      <c r="I115" s="198">
        <f>$M$110/L114</f>
        <v>6.0721094184470907E-2</v>
      </c>
      <c r="J115" s="118"/>
      <c r="K115" s="274" t="s">
        <v>315</v>
      </c>
      <c r="L115" s="275">
        <v>7000</v>
      </c>
      <c r="M115" s="195"/>
      <c r="N115" s="118"/>
    </row>
    <row r="116" spans="1:14" s="172" customFormat="1" ht="16.5" customHeight="1">
      <c r="A116" s="161"/>
      <c r="B116" s="161"/>
      <c r="C116" s="197">
        <v>10</v>
      </c>
      <c r="D116" s="295" t="s">
        <v>190</v>
      </c>
      <c r="E116" s="295"/>
      <c r="F116" s="295"/>
      <c r="G116" s="295"/>
      <c r="H116" s="202">
        <f>$L$113/$L$114</f>
        <v>8.7966557176786427E-3</v>
      </c>
      <c r="I116" s="198">
        <f>$M$113/L114</f>
        <v>8.7966557176786427E-3</v>
      </c>
      <c r="J116" s="118"/>
      <c r="K116" s="201"/>
      <c r="L116" s="201"/>
      <c r="M116" s="201"/>
      <c r="N116" s="118"/>
    </row>
    <row r="117" spans="1:14" s="172" customFormat="1" ht="17.25" customHeight="1">
      <c r="A117" s="161"/>
      <c r="B117" s="161"/>
      <c r="C117" s="193" t="s">
        <v>111</v>
      </c>
      <c r="D117" s="302" t="s">
        <v>191</v>
      </c>
      <c r="E117" s="303"/>
      <c r="F117" s="303"/>
      <c r="G117" s="304"/>
      <c r="H117" s="198"/>
      <c r="I117" s="198"/>
      <c r="J117" s="118"/>
      <c r="K117" s="201"/>
      <c r="L117" s="118"/>
      <c r="M117" s="118"/>
      <c r="N117" s="118"/>
    </row>
    <row r="118" spans="1:14" s="161" customFormat="1" ht="13.5" customHeight="1">
      <c r="C118" s="197">
        <v>1</v>
      </c>
      <c r="D118" s="295" t="s">
        <v>192</v>
      </c>
      <c r="E118" s="295"/>
      <c r="F118" s="295"/>
      <c r="G118" s="295"/>
      <c r="H118" s="203">
        <v>5000000</v>
      </c>
      <c r="I118" s="203">
        <v>5000000</v>
      </c>
      <c r="J118" s="118"/>
      <c r="K118" s="201"/>
      <c r="L118" s="118"/>
      <c r="M118" s="118"/>
      <c r="N118" s="118"/>
    </row>
    <row r="119" spans="1:14" s="187" customFormat="1" ht="39.75" customHeight="1">
      <c r="A119" s="161"/>
      <c r="B119" s="161"/>
      <c r="C119" s="197">
        <v>2</v>
      </c>
      <c r="D119" s="295" t="s">
        <v>193</v>
      </c>
      <c r="E119" s="295"/>
      <c r="F119" s="295"/>
      <c r="G119" s="295"/>
      <c r="H119" s="204">
        <v>4.4000000000000002E-4</v>
      </c>
      <c r="I119" s="204">
        <f>H119</f>
        <v>4.4000000000000002E-4</v>
      </c>
      <c r="J119" s="118"/>
      <c r="K119" s="118"/>
      <c r="L119" s="118"/>
      <c r="M119" s="118"/>
      <c r="N119" s="118"/>
    </row>
    <row r="120" spans="1:14" s="161" customFormat="1" ht="17.25" customHeight="1">
      <c r="C120" s="197">
        <v>3</v>
      </c>
      <c r="D120" s="295" t="s">
        <v>194</v>
      </c>
      <c r="E120" s="295"/>
      <c r="F120" s="295"/>
      <c r="G120" s="295"/>
      <c r="H120" s="198">
        <v>0.89190000000000003</v>
      </c>
      <c r="I120" s="273">
        <f t="shared" ref="I120:I123" si="2">H120</f>
        <v>0.89190000000000003</v>
      </c>
      <c r="J120" s="118"/>
      <c r="K120" s="118"/>
      <c r="L120" s="201"/>
      <c r="M120" s="118"/>
      <c r="N120" s="118"/>
    </row>
    <row r="121" spans="1:14" s="161" customFormat="1" ht="26.25" customHeight="1">
      <c r="C121" s="197">
        <v>4</v>
      </c>
      <c r="D121" s="295" t="s">
        <v>195</v>
      </c>
      <c r="E121" s="295"/>
      <c r="F121" s="295"/>
      <c r="G121" s="295"/>
      <c r="H121" s="198">
        <v>1.9599999999999999E-2</v>
      </c>
      <c r="I121" s="204">
        <f t="shared" si="2"/>
        <v>1.9599999999999999E-2</v>
      </c>
      <c r="J121" s="118"/>
      <c r="K121" s="118"/>
      <c r="L121" s="201"/>
      <c r="M121" s="118"/>
      <c r="N121" s="118"/>
    </row>
    <row r="122" spans="1:14" s="161" customFormat="1" ht="18.75" customHeight="1">
      <c r="C122" s="197">
        <v>5</v>
      </c>
      <c r="D122" s="295" t="s">
        <v>284</v>
      </c>
      <c r="E122" s="295"/>
      <c r="F122" s="295"/>
      <c r="G122" s="295"/>
      <c r="H122" s="198">
        <f>L115/H123</f>
        <v>0.79509223637865012</v>
      </c>
      <c r="I122" s="273">
        <f t="shared" si="2"/>
        <v>0.79509223637865012</v>
      </c>
      <c r="J122" s="118"/>
      <c r="K122" s="118"/>
      <c r="L122" s="201"/>
      <c r="M122" s="118"/>
      <c r="N122" s="118"/>
    </row>
    <row r="123" spans="1:14" s="161" customFormat="1" ht="27" customHeight="1">
      <c r="C123" s="205">
        <v>6</v>
      </c>
      <c r="D123" s="206" t="s">
        <v>196</v>
      </c>
      <c r="E123" s="207"/>
      <c r="F123" s="207"/>
      <c r="G123" s="208"/>
      <c r="H123" s="209">
        <v>8804.01</v>
      </c>
      <c r="I123" s="272">
        <f t="shared" si="2"/>
        <v>8804.01</v>
      </c>
      <c r="J123" s="118"/>
      <c r="K123" s="210"/>
      <c r="L123" s="14"/>
      <c r="M123" s="14"/>
    </row>
    <row r="124" spans="1:14" s="161" customFormat="1" ht="27" customHeight="1">
      <c r="H124" s="162"/>
      <c r="I124" s="211"/>
      <c r="J124" s="118"/>
      <c r="K124" s="163"/>
      <c r="L124" s="14"/>
      <c r="M124" s="14"/>
    </row>
    <row r="125" spans="1:14" s="161" customFormat="1" ht="15.75" customHeight="1">
      <c r="G125" s="296" t="s">
        <v>329</v>
      </c>
      <c r="H125" s="296"/>
      <c r="I125" s="296"/>
      <c r="J125" s="118"/>
      <c r="K125" s="163"/>
      <c r="L125" s="14"/>
      <c r="M125" s="14"/>
    </row>
    <row r="126" spans="1:14" ht="15.75" customHeight="1">
      <c r="C126" s="282" t="s">
        <v>257</v>
      </c>
      <c r="D126" s="282"/>
      <c r="E126" s="282"/>
      <c r="F126" s="282" t="s">
        <v>308</v>
      </c>
      <c r="G126" s="282"/>
      <c r="H126" s="282"/>
      <c r="I126" s="282"/>
    </row>
    <row r="127" spans="1:14" ht="42.75" customHeight="1">
      <c r="C127" s="282" t="s">
        <v>207</v>
      </c>
      <c r="D127" s="282"/>
      <c r="E127" s="114" t="s">
        <v>208</v>
      </c>
      <c r="F127" s="114" t="s">
        <v>260</v>
      </c>
      <c r="G127" s="114" t="s">
        <v>261</v>
      </c>
      <c r="H127" s="282" t="s">
        <v>307</v>
      </c>
      <c r="I127" s="282"/>
    </row>
    <row r="128" spans="1:14">
      <c r="C128" s="283" t="s">
        <v>258</v>
      </c>
      <c r="D128" s="283"/>
      <c r="E128" s="115" t="s">
        <v>259</v>
      </c>
      <c r="F128" s="115" t="s">
        <v>258</v>
      </c>
      <c r="G128" s="115" t="s">
        <v>258</v>
      </c>
      <c r="H128" s="283" t="s">
        <v>259</v>
      </c>
      <c r="I128" s="283"/>
    </row>
    <row r="151" ht="14.25" customHeight="1"/>
  </sheetData>
  <mergeCells count="77">
    <mergeCell ref="C51:D51"/>
    <mergeCell ref="C52:I52"/>
    <mergeCell ref="C50:I50"/>
    <mergeCell ref="C24:I24"/>
    <mergeCell ref="C29:I29"/>
    <mergeCell ref="C37:I37"/>
    <mergeCell ref="C45:I45"/>
    <mergeCell ref="C48:I48"/>
    <mergeCell ref="C49:I49"/>
    <mergeCell ref="C23:I23"/>
    <mergeCell ref="E11:F11"/>
    <mergeCell ref="C16:I16"/>
    <mergeCell ref="C21:I21"/>
    <mergeCell ref="C22:I22"/>
    <mergeCell ref="C53:I53"/>
    <mergeCell ref="C60:I60"/>
    <mergeCell ref="C61:I61"/>
    <mergeCell ref="C62:I62"/>
    <mergeCell ref="C54:I54"/>
    <mergeCell ref="C56:H56"/>
    <mergeCell ref="C58:H58"/>
    <mergeCell ref="C55:E55"/>
    <mergeCell ref="C67:I67"/>
    <mergeCell ref="C57:I57"/>
    <mergeCell ref="C63:I63"/>
    <mergeCell ref="C64:I64"/>
    <mergeCell ref="C65:I65"/>
    <mergeCell ref="C66:I66"/>
    <mergeCell ref="C59:I59"/>
    <mergeCell ref="D117:G117"/>
    <mergeCell ref="C68:I68"/>
    <mergeCell ref="C89:I89"/>
    <mergeCell ref="C70:I70"/>
    <mergeCell ref="C73:I73"/>
    <mergeCell ref="C76:I76"/>
    <mergeCell ref="C79:I79"/>
    <mergeCell ref="C80:I80"/>
    <mergeCell ref="C81:I81"/>
    <mergeCell ref="C84:I84"/>
    <mergeCell ref="C85:I85"/>
    <mergeCell ref="C86:I86"/>
    <mergeCell ref="C87:I87"/>
    <mergeCell ref="C88:I88"/>
    <mergeCell ref="D107:G107"/>
    <mergeCell ref="C90:I90"/>
    <mergeCell ref="C91:I91"/>
    <mergeCell ref="C92:I92"/>
    <mergeCell ref="C95:I95"/>
    <mergeCell ref="C96:I96"/>
    <mergeCell ref="C97:I97"/>
    <mergeCell ref="C98:I98"/>
    <mergeCell ref="C99:I99"/>
    <mergeCell ref="C101:I101"/>
    <mergeCell ref="C102:I102"/>
    <mergeCell ref="D106:G106"/>
    <mergeCell ref="D2:I2"/>
    <mergeCell ref="D121:G121"/>
    <mergeCell ref="D122:G122"/>
    <mergeCell ref="G125:I125"/>
    <mergeCell ref="D120:G120"/>
    <mergeCell ref="D108:G108"/>
    <mergeCell ref="D109:G109"/>
    <mergeCell ref="D110:G110"/>
    <mergeCell ref="D111:G111"/>
    <mergeCell ref="D112:G112"/>
    <mergeCell ref="D113:G113"/>
    <mergeCell ref="D114:G114"/>
    <mergeCell ref="D115:G115"/>
    <mergeCell ref="D116:G116"/>
    <mergeCell ref="D118:G118"/>
    <mergeCell ref="D119:G119"/>
    <mergeCell ref="H128:I128"/>
    <mergeCell ref="C128:D128"/>
    <mergeCell ref="C127:D127"/>
    <mergeCell ref="C126:E126"/>
    <mergeCell ref="F126:I126"/>
    <mergeCell ref="H127:I127"/>
  </mergeCells>
  <hyperlinks>
    <hyperlink ref="E3" location="Records!A1" display="Record"/>
  </hyperlinks>
  <pageMargins left="0.23622047244094491" right="0.23622047244094491" top="0.74803149606299213" bottom="0.74803149606299213" header="0.31496062992125984" footer="0.31496062992125984"/>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8"/>
  <sheetViews>
    <sheetView tabSelected="1" zoomScaleNormal="100" workbookViewId="0">
      <selection activeCell="G13" sqref="G13:H13"/>
    </sheetView>
  </sheetViews>
  <sheetFormatPr defaultColWidth="9" defaultRowHeight="12.75"/>
  <cols>
    <col min="1" max="1" width="6" style="226" customWidth="1"/>
    <col min="2" max="2" width="38.42578125" style="226" customWidth="1"/>
    <col min="3" max="3" width="9.42578125" style="226" customWidth="1"/>
    <col min="4" max="4" width="11.5703125" style="226" customWidth="1"/>
    <col min="5" max="5" width="9.42578125" style="226" customWidth="1"/>
    <col min="6" max="7" width="9.28515625" style="226" customWidth="1"/>
    <col min="8" max="8" width="10.42578125" style="226" customWidth="1"/>
    <col min="9" max="9" width="9" style="226" customWidth="1"/>
    <col min="10" max="10" width="12.42578125" style="228" customWidth="1"/>
    <col min="11" max="11" width="9" style="227"/>
    <col min="12" max="12" width="16.85546875" style="226" bestFit="1" customWidth="1"/>
    <col min="13" max="13" width="17.85546875" style="226" bestFit="1" customWidth="1"/>
    <col min="14" max="14" width="17" style="226" bestFit="1" customWidth="1"/>
    <col min="15" max="15" width="9" style="226"/>
    <col min="16" max="16" width="20.5703125" style="226" customWidth="1"/>
    <col min="17" max="21" width="9" style="226"/>
    <col min="22" max="24" width="10.140625" style="226" bestFit="1" customWidth="1"/>
    <col min="25" max="16384" width="9" style="226"/>
  </cols>
  <sheetData>
    <row r="1" spans="1:24" ht="50.25" customHeight="1">
      <c r="F1" s="333" t="s">
        <v>262</v>
      </c>
      <c r="G1" s="333"/>
      <c r="H1" s="333"/>
      <c r="I1" s="333"/>
      <c r="J1" s="333"/>
    </row>
    <row r="2" spans="1:24" ht="15.75" customHeight="1">
      <c r="A2" s="217" t="s">
        <v>282</v>
      </c>
      <c r="B2" s="217"/>
      <c r="C2" s="217"/>
      <c r="D2" s="119"/>
      <c r="E2" s="119"/>
      <c r="F2" s="218"/>
      <c r="G2" s="218"/>
    </row>
    <row r="3" spans="1:24" ht="15.75" customHeight="1">
      <c r="A3" s="217" t="s">
        <v>1</v>
      </c>
      <c r="B3" s="217"/>
      <c r="C3" s="217"/>
      <c r="D3" s="119"/>
      <c r="E3" s="119"/>
      <c r="F3" s="119"/>
      <c r="G3" s="121"/>
    </row>
    <row r="4" spans="1:24" ht="15.75" customHeight="1">
      <c r="A4" s="219" t="s">
        <v>2</v>
      </c>
      <c r="B4" s="219"/>
      <c r="C4" s="219"/>
      <c r="D4" s="25"/>
      <c r="E4" s="25"/>
      <c r="I4" s="25"/>
      <c r="J4" s="220" t="s">
        <v>3</v>
      </c>
    </row>
    <row r="5" spans="1:24" s="25" customFormat="1" ht="16.5" customHeight="1">
      <c r="A5" s="18" t="s">
        <v>297</v>
      </c>
      <c r="B5" s="219"/>
      <c r="C5" s="219"/>
      <c r="J5" s="221" t="s">
        <v>317</v>
      </c>
      <c r="K5" s="222"/>
    </row>
    <row r="6" spans="1:24" s="25" customFormat="1" ht="2.25" customHeight="1">
      <c r="A6" s="125"/>
      <c r="B6" s="125"/>
      <c r="C6" s="125"/>
      <c r="D6" s="125"/>
      <c r="E6" s="125"/>
      <c r="F6" s="125"/>
      <c r="G6" s="125"/>
      <c r="H6" s="125"/>
      <c r="I6" s="125"/>
      <c r="J6" s="223"/>
      <c r="K6" s="222"/>
    </row>
    <row r="7" spans="1:24" s="25" customFormat="1">
      <c r="A7" s="219"/>
      <c r="B7" s="219"/>
      <c r="C7" s="219"/>
      <c r="J7" s="224"/>
      <c r="K7" s="222"/>
    </row>
    <row r="8" spans="1:24" ht="15.75" customHeight="1">
      <c r="A8" s="334" t="s">
        <v>250</v>
      </c>
      <c r="B8" s="334"/>
      <c r="C8" s="334"/>
      <c r="D8" s="334"/>
      <c r="E8" s="334"/>
      <c r="F8" s="334"/>
      <c r="G8" s="334"/>
      <c r="H8" s="334"/>
      <c r="I8" s="334"/>
    </row>
    <row r="9" spans="1:24" ht="15.75" customHeight="1">
      <c r="A9" s="277">
        <v>45016</v>
      </c>
      <c r="B9" s="277"/>
      <c r="C9" s="277"/>
      <c r="D9" s="277"/>
      <c r="E9" s="277"/>
      <c r="F9" s="277"/>
      <c r="G9" s="277"/>
      <c r="H9" s="277"/>
      <c r="I9" s="277"/>
    </row>
    <row r="10" spans="1:24">
      <c r="I10" s="226" t="s">
        <v>5</v>
      </c>
    </row>
    <row r="12" spans="1:24" ht="47.25" customHeight="1">
      <c r="A12" s="229" t="s">
        <v>6</v>
      </c>
      <c r="B12" s="327" t="s">
        <v>248</v>
      </c>
      <c r="C12" s="328"/>
      <c r="D12" s="329"/>
      <c r="E12" s="330" t="s">
        <v>334</v>
      </c>
      <c r="F12" s="330"/>
      <c r="G12" s="330" t="s">
        <v>314</v>
      </c>
      <c r="H12" s="330"/>
      <c r="I12" s="330" t="s">
        <v>249</v>
      </c>
      <c r="J12" s="330"/>
    </row>
    <row r="13" spans="1:24" ht="15" customHeight="1">
      <c r="A13" s="230" t="s">
        <v>213</v>
      </c>
      <c r="B13" s="327" t="s">
        <v>212</v>
      </c>
      <c r="C13" s="328"/>
      <c r="D13" s="329"/>
      <c r="E13" s="327">
        <v>1</v>
      </c>
      <c r="F13" s="329"/>
      <c r="G13" s="327">
        <v>1</v>
      </c>
      <c r="H13" s="329"/>
      <c r="I13" s="327">
        <v>3</v>
      </c>
      <c r="J13" s="329"/>
    </row>
    <row r="14" spans="1:24" ht="18" customHeight="1">
      <c r="A14" s="231">
        <v>1</v>
      </c>
      <c r="B14" s="232" t="s">
        <v>247</v>
      </c>
      <c r="C14" s="233"/>
      <c r="D14" s="234"/>
      <c r="E14" s="318">
        <v>2567984487</v>
      </c>
      <c r="F14" s="319"/>
      <c r="G14" s="318">
        <v>9240951663</v>
      </c>
      <c r="H14" s="319"/>
      <c r="I14" s="323">
        <v>0.92365598757973011</v>
      </c>
      <c r="J14" s="323"/>
      <c r="L14" s="118"/>
      <c r="M14" s="118"/>
      <c r="N14" s="118"/>
      <c r="O14" s="118"/>
      <c r="V14" s="235"/>
      <c r="W14" s="235"/>
      <c r="X14" s="228"/>
    </row>
    <row r="15" spans="1:24" ht="18" customHeight="1">
      <c r="A15" s="231"/>
      <c r="B15" s="232" t="s">
        <v>217</v>
      </c>
      <c r="C15" s="233"/>
      <c r="D15" s="234"/>
      <c r="E15" s="320"/>
      <c r="F15" s="320"/>
      <c r="G15" s="320"/>
      <c r="H15" s="320"/>
      <c r="I15" s="323"/>
      <c r="J15" s="323"/>
      <c r="L15" s="118"/>
      <c r="M15" s="118"/>
      <c r="N15" s="118"/>
      <c r="O15" s="118"/>
    </row>
    <row r="16" spans="1:24" ht="18" customHeight="1">
      <c r="A16" s="231"/>
      <c r="B16" s="232" t="s">
        <v>15</v>
      </c>
      <c r="C16" s="233"/>
      <c r="D16" s="234"/>
      <c r="E16" s="320">
        <v>2567984487</v>
      </c>
      <c r="F16" s="320"/>
      <c r="G16" s="320">
        <v>9240951663</v>
      </c>
      <c r="H16" s="320"/>
      <c r="I16" s="323">
        <v>0.92365598757973011</v>
      </c>
      <c r="J16" s="323"/>
      <c r="L16" s="118"/>
      <c r="M16" s="118"/>
      <c r="N16" s="118"/>
      <c r="O16" s="118"/>
      <c r="V16" s="235"/>
      <c r="W16" s="235"/>
      <c r="X16" s="228"/>
    </row>
    <row r="17" spans="1:24" ht="18" customHeight="1">
      <c r="A17" s="231"/>
      <c r="B17" s="232" t="s">
        <v>246</v>
      </c>
      <c r="C17" s="233"/>
      <c r="D17" s="234"/>
      <c r="E17" s="320"/>
      <c r="F17" s="320"/>
      <c r="G17" s="320"/>
      <c r="H17" s="320"/>
      <c r="I17" s="323"/>
      <c r="J17" s="323"/>
      <c r="L17" s="118"/>
      <c r="M17" s="118"/>
      <c r="N17" s="118"/>
      <c r="O17" s="118"/>
    </row>
    <row r="18" spans="1:24" ht="18" customHeight="1">
      <c r="A18" s="231">
        <v>2</v>
      </c>
      <c r="B18" s="232" t="s">
        <v>251</v>
      </c>
      <c r="C18" s="233"/>
      <c r="D18" s="234"/>
      <c r="E18" s="320">
        <v>37147379835</v>
      </c>
      <c r="F18" s="320"/>
      <c r="G18" s="320">
        <v>36482754195</v>
      </c>
      <c r="H18" s="320"/>
      <c r="I18" s="323">
        <v>0.5669922349689458</v>
      </c>
      <c r="J18" s="323"/>
      <c r="L18" s="118"/>
      <c r="M18" s="118"/>
      <c r="N18" s="118"/>
      <c r="O18" s="118"/>
      <c r="V18" s="235"/>
      <c r="W18" s="235"/>
      <c r="X18" s="228"/>
    </row>
    <row r="19" spans="1:24" ht="18" customHeight="1">
      <c r="A19" s="231" t="s">
        <v>252</v>
      </c>
      <c r="B19" s="232" t="s">
        <v>227</v>
      </c>
      <c r="C19" s="233"/>
      <c r="D19" s="234"/>
      <c r="E19" s="320">
        <v>26324122000</v>
      </c>
      <c r="F19" s="320"/>
      <c r="G19" s="320">
        <v>25629190000</v>
      </c>
      <c r="H19" s="320"/>
      <c r="I19" s="321">
        <v>0.45689119632645908</v>
      </c>
      <c r="J19" s="322"/>
      <c r="L19" s="118"/>
      <c r="M19" s="118"/>
      <c r="N19" s="118"/>
      <c r="O19" s="118"/>
      <c r="V19" s="235"/>
      <c r="W19" s="235"/>
      <c r="X19" s="228"/>
    </row>
    <row r="20" spans="1:24" ht="18" customHeight="1">
      <c r="A20" s="231" t="s">
        <v>280</v>
      </c>
      <c r="B20" s="232" t="s">
        <v>281</v>
      </c>
      <c r="C20" s="233"/>
      <c r="D20" s="234"/>
      <c r="E20" s="320">
        <v>2741830560</v>
      </c>
      <c r="F20" s="320"/>
      <c r="G20" s="320">
        <v>2772136920</v>
      </c>
      <c r="H20" s="320"/>
      <c r="I20" s="321">
        <v>0.34703098349040079</v>
      </c>
      <c r="J20" s="322"/>
      <c r="L20" s="118"/>
      <c r="M20" s="118"/>
      <c r="N20" s="118"/>
      <c r="O20" s="118"/>
      <c r="V20" s="235"/>
      <c r="W20" s="235"/>
      <c r="X20" s="228"/>
    </row>
    <row r="21" spans="1:24" ht="18" customHeight="1">
      <c r="A21" s="231" t="s">
        <v>309</v>
      </c>
      <c r="B21" s="232" t="s">
        <v>310</v>
      </c>
      <c r="C21" s="233"/>
      <c r="D21" s="234"/>
      <c r="E21" s="320">
        <v>8081427275</v>
      </c>
      <c r="F21" s="320"/>
      <c r="G21" s="318">
        <v>8081427275</v>
      </c>
      <c r="H21" s="319"/>
      <c r="I21" s="316"/>
      <c r="J21" s="317"/>
      <c r="L21" s="118"/>
      <c r="M21" s="118"/>
      <c r="N21" s="118"/>
      <c r="O21" s="118"/>
      <c r="V21" s="235"/>
      <c r="W21" s="235"/>
      <c r="X21" s="228"/>
    </row>
    <row r="22" spans="1:24" ht="18" customHeight="1">
      <c r="A22" s="231">
        <v>3</v>
      </c>
      <c r="B22" s="232" t="s">
        <v>245</v>
      </c>
      <c r="C22" s="233"/>
      <c r="D22" s="234"/>
      <c r="E22" s="320"/>
      <c r="F22" s="320"/>
      <c r="G22" s="320"/>
      <c r="H22" s="320"/>
      <c r="I22" s="323"/>
      <c r="J22" s="323"/>
      <c r="L22" s="118"/>
      <c r="M22" s="118"/>
      <c r="N22" s="118"/>
      <c r="O22" s="118"/>
      <c r="V22" s="235"/>
      <c r="W22" s="235"/>
      <c r="X22" s="228"/>
    </row>
    <row r="23" spans="1:24" ht="18" customHeight="1">
      <c r="A23" s="231">
        <v>4</v>
      </c>
      <c r="B23" s="232" t="s">
        <v>236</v>
      </c>
      <c r="C23" s="233"/>
      <c r="D23" s="234"/>
      <c r="E23" s="320"/>
      <c r="F23" s="320"/>
      <c r="G23" s="320"/>
      <c r="H23" s="320"/>
      <c r="I23" s="323"/>
      <c r="J23" s="323"/>
      <c r="L23" s="118"/>
      <c r="M23" s="118"/>
      <c r="N23" s="118"/>
      <c r="O23" s="118"/>
      <c r="V23" s="235"/>
      <c r="W23" s="235"/>
      <c r="X23" s="228"/>
    </row>
    <row r="24" spans="1:24" ht="18" customHeight="1">
      <c r="A24" s="236">
        <v>5</v>
      </c>
      <c r="B24" s="237" t="s">
        <v>235</v>
      </c>
      <c r="C24" s="238"/>
      <c r="D24" s="239"/>
      <c r="E24" s="320">
        <v>98419976</v>
      </c>
      <c r="F24" s="320"/>
      <c r="G24" s="320">
        <v>94643334</v>
      </c>
      <c r="H24" s="320"/>
      <c r="I24" s="323">
        <v>0.6594890316333285</v>
      </c>
      <c r="J24" s="323"/>
      <c r="L24" s="118"/>
      <c r="M24" s="118"/>
      <c r="N24" s="118"/>
      <c r="O24" s="118"/>
      <c r="V24" s="235"/>
      <c r="W24" s="235"/>
      <c r="X24" s="228"/>
    </row>
    <row r="25" spans="1:24" ht="18" customHeight="1">
      <c r="A25" s="236">
        <v>6</v>
      </c>
      <c r="B25" s="237" t="s">
        <v>254</v>
      </c>
      <c r="C25" s="238"/>
      <c r="D25" s="239"/>
      <c r="E25" s="320"/>
      <c r="F25" s="320"/>
      <c r="G25" s="320"/>
      <c r="H25" s="320"/>
      <c r="I25" s="323"/>
      <c r="J25" s="323"/>
      <c r="L25" s="118"/>
      <c r="M25" s="118"/>
      <c r="N25" s="118"/>
      <c r="O25" s="118"/>
      <c r="V25" s="235"/>
      <c r="W25" s="235"/>
      <c r="X25" s="228"/>
    </row>
    <row r="26" spans="1:24" ht="18" customHeight="1">
      <c r="A26" s="236">
        <v>7</v>
      </c>
      <c r="B26" s="237" t="s">
        <v>253</v>
      </c>
      <c r="C26" s="238"/>
      <c r="D26" s="239"/>
      <c r="E26" s="320">
        <v>5148060000</v>
      </c>
      <c r="F26" s="320"/>
      <c r="G26" s="320"/>
      <c r="H26" s="320"/>
      <c r="I26" s="323"/>
      <c r="J26" s="323"/>
      <c r="L26" s="118"/>
      <c r="M26" s="118"/>
      <c r="N26" s="118"/>
      <c r="O26" s="118"/>
      <c r="V26" s="235"/>
      <c r="W26" s="235"/>
      <c r="X26" s="228"/>
    </row>
    <row r="27" spans="1:24" ht="18" customHeight="1">
      <c r="A27" s="236">
        <v>8</v>
      </c>
      <c r="B27" s="237" t="s">
        <v>244</v>
      </c>
      <c r="C27" s="238"/>
      <c r="D27" s="239"/>
      <c r="E27" s="320">
        <v>11301372</v>
      </c>
      <c r="F27" s="320"/>
      <c r="G27" s="320"/>
      <c r="H27" s="320"/>
      <c r="I27" s="323">
        <v>0.99999991151517609</v>
      </c>
      <c r="J27" s="323"/>
      <c r="L27" s="118"/>
      <c r="M27" s="118"/>
      <c r="N27" s="118"/>
      <c r="O27" s="118"/>
      <c r="V27" s="235"/>
      <c r="W27" s="235"/>
      <c r="X27" s="228"/>
    </row>
    <row r="28" spans="1:24" ht="18" customHeight="1">
      <c r="A28" s="236">
        <v>9</v>
      </c>
      <c r="B28" s="237" t="s">
        <v>243</v>
      </c>
      <c r="C28" s="238"/>
      <c r="D28" s="239"/>
      <c r="E28" s="320"/>
      <c r="F28" s="320"/>
      <c r="G28" s="320"/>
      <c r="H28" s="320"/>
      <c r="I28" s="323"/>
      <c r="J28" s="323"/>
      <c r="L28" s="118"/>
      <c r="M28" s="118"/>
      <c r="N28" s="118"/>
      <c r="O28" s="118"/>
      <c r="V28" s="235"/>
      <c r="W28" s="235"/>
      <c r="X28" s="228"/>
    </row>
    <row r="29" spans="1:24" ht="18" customHeight="1">
      <c r="A29" s="236"/>
      <c r="B29" s="237" t="s">
        <v>242</v>
      </c>
      <c r="C29" s="238"/>
      <c r="D29" s="239"/>
      <c r="E29" s="320">
        <v>44973145670</v>
      </c>
      <c r="F29" s="320"/>
      <c r="G29" s="320">
        <v>45818349192</v>
      </c>
      <c r="H29" s="320"/>
      <c r="I29" s="323">
        <v>0.65695144769571967</v>
      </c>
      <c r="J29" s="323"/>
      <c r="L29" s="118"/>
      <c r="M29" s="118"/>
      <c r="N29" s="118"/>
      <c r="O29" s="118"/>
      <c r="V29" s="235"/>
      <c r="W29" s="235"/>
      <c r="X29" s="228"/>
    </row>
    <row r="30" spans="1:24" ht="17.25" customHeight="1">
      <c r="A30" s="240"/>
      <c r="B30" s="237" t="s">
        <v>255</v>
      </c>
      <c r="C30" s="238"/>
      <c r="D30" s="239"/>
      <c r="E30" s="320">
        <v>953068273</v>
      </c>
      <c r="F30" s="320"/>
      <c r="G30" s="320">
        <v>1929853450</v>
      </c>
      <c r="H30" s="320"/>
      <c r="I30" s="323">
        <v>0.43640984168282698</v>
      </c>
      <c r="J30" s="323"/>
      <c r="L30" s="118"/>
      <c r="M30" s="118"/>
      <c r="N30" s="118"/>
      <c r="O30" s="118"/>
      <c r="V30" s="235"/>
      <c r="W30" s="235"/>
      <c r="X30" s="228"/>
    </row>
    <row r="31" spans="1:24" ht="18" customHeight="1">
      <c r="A31" s="236">
        <v>10</v>
      </c>
      <c r="B31" s="241" t="s">
        <v>241</v>
      </c>
      <c r="C31" s="238"/>
      <c r="D31" s="239"/>
      <c r="E31" s="320"/>
      <c r="F31" s="320"/>
      <c r="G31" s="320"/>
      <c r="H31" s="320"/>
      <c r="I31" s="323"/>
      <c r="J31" s="323"/>
      <c r="L31" s="118"/>
      <c r="M31" s="225"/>
      <c r="N31" s="118"/>
      <c r="O31" s="118"/>
      <c r="V31" s="235"/>
      <c r="W31" s="235"/>
      <c r="X31" s="228"/>
    </row>
    <row r="32" spans="1:24" ht="18" customHeight="1">
      <c r="A32" s="236">
        <v>11</v>
      </c>
      <c r="B32" s="241" t="s">
        <v>240</v>
      </c>
      <c r="C32" s="238"/>
      <c r="D32" s="239"/>
      <c r="E32" s="320">
        <v>817300000</v>
      </c>
      <c r="F32" s="320"/>
      <c r="G32" s="320">
        <v>1796000000</v>
      </c>
      <c r="H32" s="320"/>
      <c r="I32" s="323"/>
      <c r="J32" s="323"/>
      <c r="L32" s="118"/>
      <c r="M32" s="118"/>
      <c r="N32" s="118"/>
      <c r="O32" s="118"/>
      <c r="V32" s="235"/>
      <c r="W32" s="235"/>
      <c r="X32" s="228"/>
    </row>
    <row r="33" spans="1:24" ht="18" customHeight="1">
      <c r="A33" s="236">
        <v>12</v>
      </c>
      <c r="B33" s="237" t="s">
        <v>239</v>
      </c>
      <c r="C33" s="238"/>
      <c r="D33" s="239"/>
      <c r="E33" s="320">
        <v>135768273</v>
      </c>
      <c r="F33" s="320"/>
      <c r="G33" s="320">
        <v>133853450</v>
      </c>
      <c r="H33" s="320"/>
      <c r="I33" s="323">
        <v>6.2168275037606663E-2</v>
      </c>
      <c r="J33" s="323"/>
      <c r="L33" s="118"/>
      <c r="M33" s="118"/>
      <c r="N33" s="118"/>
      <c r="O33" s="118"/>
      <c r="V33" s="235"/>
      <c r="W33" s="235"/>
      <c r="X33" s="228"/>
    </row>
    <row r="34" spans="1:24" ht="18" customHeight="1">
      <c r="A34" s="236"/>
      <c r="B34" s="237" t="s">
        <v>256</v>
      </c>
      <c r="C34" s="238"/>
      <c r="D34" s="239"/>
      <c r="E34" s="318">
        <v>44020077397</v>
      </c>
      <c r="F34" s="319"/>
      <c r="G34" s="320">
        <v>43888495742</v>
      </c>
      <c r="H34" s="320"/>
      <c r="I34" s="321">
        <v>0.4364098416828267</v>
      </c>
      <c r="J34" s="322"/>
      <c r="L34" s="118"/>
      <c r="M34" s="118"/>
      <c r="N34" s="118"/>
      <c r="O34" s="118"/>
      <c r="V34" s="235"/>
      <c r="W34" s="235"/>
      <c r="X34" s="228"/>
    </row>
    <row r="35" spans="1:24" ht="18" customHeight="1">
      <c r="A35" s="236">
        <v>13</v>
      </c>
      <c r="B35" s="237" t="s">
        <v>238</v>
      </c>
      <c r="C35" s="238"/>
      <c r="D35" s="239"/>
      <c r="E35" s="318">
        <v>5000000</v>
      </c>
      <c r="F35" s="319"/>
      <c r="G35" s="318">
        <v>5000000</v>
      </c>
      <c r="H35" s="319"/>
      <c r="I35" s="321">
        <v>1</v>
      </c>
      <c r="J35" s="322"/>
      <c r="L35" s="118"/>
      <c r="M35" s="118"/>
      <c r="N35" s="118"/>
      <c r="O35" s="118"/>
      <c r="V35" s="235"/>
      <c r="W35" s="235"/>
      <c r="X35" s="228"/>
    </row>
    <row r="36" spans="1:24" ht="18" customHeight="1">
      <c r="A36" s="236">
        <v>14</v>
      </c>
      <c r="B36" s="237" t="s">
        <v>237</v>
      </c>
      <c r="C36" s="238"/>
      <c r="D36" s="239"/>
      <c r="E36" s="325">
        <v>8804.01</v>
      </c>
      <c r="F36" s="326"/>
      <c r="G36" s="325">
        <v>8777.69</v>
      </c>
      <c r="H36" s="326"/>
      <c r="I36" s="321">
        <v>0.66421847662978162</v>
      </c>
      <c r="J36" s="322"/>
      <c r="L36" s="118"/>
      <c r="M36" s="118"/>
      <c r="N36" s="118"/>
      <c r="O36" s="118"/>
      <c r="V36" s="235"/>
      <c r="W36" s="235"/>
      <c r="X36" s="228"/>
    </row>
    <row r="37" spans="1:24" ht="18" customHeight="1">
      <c r="A37" s="236"/>
      <c r="B37" s="242"/>
      <c r="C37" s="238"/>
      <c r="D37" s="239"/>
      <c r="E37" s="331"/>
      <c r="F37" s="331"/>
      <c r="G37" s="331"/>
      <c r="H37" s="331"/>
      <c r="I37" s="324"/>
      <c r="J37" s="324"/>
    </row>
    <row r="38" spans="1:24" hidden="1"/>
    <row r="39" spans="1:24" hidden="1"/>
    <row r="40" spans="1:24" hidden="1"/>
    <row r="41" spans="1:24" hidden="1"/>
    <row r="42" spans="1:24" hidden="1"/>
    <row r="43" spans="1:24">
      <c r="H43" s="243"/>
    </row>
    <row r="44" spans="1:24" ht="31.5" customHeight="1">
      <c r="A44" s="332"/>
      <c r="B44" s="332"/>
      <c r="E44" s="335" t="s">
        <v>330</v>
      </c>
      <c r="F44" s="335"/>
      <c r="G44" s="335"/>
      <c r="H44" s="335"/>
      <c r="I44" s="335"/>
      <c r="J44" s="335"/>
    </row>
    <row r="45" spans="1:24" ht="15.75" customHeight="1">
      <c r="A45" s="282" t="s">
        <v>257</v>
      </c>
      <c r="B45" s="282"/>
      <c r="C45" s="282"/>
      <c r="D45" s="282"/>
      <c r="E45" s="282" t="s">
        <v>308</v>
      </c>
      <c r="F45" s="282"/>
      <c r="G45" s="282"/>
      <c r="H45" s="282"/>
      <c r="I45" s="282"/>
      <c r="J45" s="282"/>
    </row>
    <row r="46" spans="1:24" ht="37.5" customHeight="1">
      <c r="A46" s="282" t="s">
        <v>207</v>
      </c>
      <c r="B46" s="282"/>
      <c r="C46" s="282" t="s">
        <v>208</v>
      </c>
      <c r="D46" s="282"/>
      <c r="E46" s="282" t="s">
        <v>260</v>
      </c>
      <c r="F46" s="282"/>
      <c r="G46" s="282" t="s">
        <v>261</v>
      </c>
      <c r="H46" s="282"/>
      <c r="I46" s="282" t="s">
        <v>307</v>
      </c>
      <c r="J46" s="282"/>
    </row>
    <row r="47" spans="1:24" ht="26.25" customHeight="1">
      <c r="A47" s="283" t="s">
        <v>258</v>
      </c>
      <c r="B47" s="283"/>
      <c r="C47" s="283" t="s">
        <v>259</v>
      </c>
      <c r="D47" s="283"/>
      <c r="E47" s="283" t="s">
        <v>258</v>
      </c>
      <c r="F47" s="283"/>
      <c r="G47" s="283" t="s">
        <v>258</v>
      </c>
      <c r="H47" s="283"/>
      <c r="I47" s="283" t="s">
        <v>259</v>
      </c>
      <c r="J47" s="283"/>
    </row>
    <row r="48" spans="1:24">
      <c r="A48" s="244"/>
      <c r="B48" s="244"/>
      <c r="F48" s="244"/>
      <c r="G48" s="244"/>
      <c r="H48" s="244"/>
    </row>
  </sheetData>
  <mergeCells count="97">
    <mergeCell ref="G47:H47"/>
    <mergeCell ref="I46:J46"/>
    <mergeCell ref="I47:J47"/>
    <mergeCell ref="E45:J45"/>
    <mergeCell ref="E44:J44"/>
    <mergeCell ref="C46:D46"/>
    <mergeCell ref="A45:D45"/>
    <mergeCell ref="E46:F46"/>
    <mergeCell ref="G46:H46"/>
    <mergeCell ref="E25:F25"/>
    <mergeCell ref="E26:F26"/>
    <mergeCell ref="E31:F31"/>
    <mergeCell ref="E32:F32"/>
    <mergeCell ref="G32:H32"/>
    <mergeCell ref="G33:H33"/>
    <mergeCell ref="G25:H25"/>
    <mergeCell ref="E33:F33"/>
    <mergeCell ref="G37:H37"/>
    <mergeCell ref="A9:I9"/>
    <mergeCell ref="F1:J1"/>
    <mergeCell ref="B13:D13"/>
    <mergeCell ref="E13:F13"/>
    <mergeCell ref="G13:H13"/>
    <mergeCell ref="I13:J13"/>
    <mergeCell ref="A8:I8"/>
    <mergeCell ref="G12:H12"/>
    <mergeCell ref="I12:J12"/>
    <mergeCell ref="E18:F18"/>
    <mergeCell ref="A47:B47"/>
    <mergeCell ref="C47:D47"/>
    <mergeCell ref="E47:F47"/>
    <mergeCell ref="B12:D12"/>
    <mergeCell ref="E35:F35"/>
    <mergeCell ref="E36:F36"/>
    <mergeCell ref="E27:F27"/>
    <mergeCell ref="E28:F28"/>
    <mergeCell ref="E29:F29"/>
    <mergeCell ref="E30:F30"/>
    <mergeCell ref="E12:F12"/>
    <mergeCell ref="E37:F37"/>
    <mergeCell ref="E34:F34"/>
    <mergeCell ref="A44:B44"/>
    <mergeCell ref="A46:B46"/>
    <mergeCell ref="E14:F14"/>
    <mergeCell ref="E15:F15"/>
    <mergeCell ref="E16:F16"/>
    <mergeCell ref="E17:F17"/>
    <mergeCell ref="G15:H15"/>
    <mergeCell ref="G16:H16"/>
    <mergeCell ref="G17:H17"/>
    <mergeCell ref="E19:F19"/>
    <mergeCell ref="E22:F22"/>
    <mergeCell ref="E23:F23"/>
    <mergeCell ref="E24:F24"/>
    <mergeCell ref="G36:H36"/>
    <mergeCell ref="G31:H31"/>
    <mergeCell ref="G34:H34"/>
    <mergeCell ref="G35:H35"/>
    <mergeCell ref="G30:H30"/>
    <mergeCell ref="G20:H20"/>
    <mergeCell ref="E20:F20"/>
    <mergeCell ref="I14:J14"/>
    <mergeCell ref="I15:J15"/>
    <mergeCell ref="I16:J16"/>
    <mergeCell ref="G29:H29"/>
    <mergeCell ref="G14:H14"/>
    <mergeCell ref="G18:H18"/>
    <mergeCell ref="G19:H19"/>
    <mergeCell ref="G22:H22"/>
    <mergeCell ref="G23:H23"/>
    <mergeCell ref="G24:H24"/>
    <mergeCell ref="I17:J17"/>
    <mergeCell ref="I18:J18"/>
    <mergeCell ref="I19:J19"/>
    <mergeCell ref="I22:J22"/>
    <mergeCell ref="I23:J23"/>
    <mergeCell ref="I20:J20"/>
    <mergeCell ref="I37:J37"/>
    <mergeCell ref="I31:J31"/>
    <mergeCell ref="I32:J32"/>
    <mergeCell ref="I33:J33"/>
    <mergeCell ref="I34:J34"/>
    <mergeCell ref="I21:J21"/>
    <mergeCell ref="G21:H21"/>
    <mergeCell ref="E21:F21"/>
    <mergeCell ref="I35:J35"/>
    <mergeCell ref="I36:J36"/>
    <mergeCell ref="I30:J30"/>
    <mergeCell ref="G26:H26"/>
    <mergeCell ref="G27:H27"/>
    <mergeCell ref="G28:H28"/>
    <mergeCell ref="I24:J24"/>
    <mergeCell ref="I25:J25"/>
    <mergeCell ref="I26:J26"/>
    <mergeCell ref="I27:J27"/>
    <mergeCell ref="I28:J28"/>
    <mergeCell ref="I29:J29"/>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topLeftCell="A10" zoomScaleNormal="100" workbookViewId="0">
      <selection activeCell="H31" sqref="H31"/>
    </sheetView>
  </sheetViews>
  <sheetFormatPr defaultColWidth="9" defaultRowHeight="12.75"/>
  <cols>
    <col min="1" max="1" width="6" style="226" customWidth="1"/>
    <col min="2" max="2" width="38.42578125" style="226" customWidth="1"/>
    <col min="3" max="3" width="9.42578125" style="226" customWidth="1"/>
    <col min="4" max="4" width="11.28515625" style="226" customWidth="1"/>
    <col min="5" max="5" width="9.42578125" style="226" customWidth="1"/>
    <col min="6" max="7" width="9.28515625" style="226" customWidth="1"/>
    <col min="8" max="8" width="10.42578125" style="226" customWidth="1"/>
    <col min="9" max="9" width="9" style="226" customWidth="1"/>
    <col min="10" max="10" width="8" style="226" customWidth="1"/>
    <col min="11" max="11" width="19.85546875" style="245" bestFit="1" customWidth="1"/>
    <col min="12" max="12" width="20.5703125" style="245" bestFit="1" customWidth="1"/>
    <col min="13" max="14" width="15.42578125" style="226" bestFit="1" customWidth="1"/>
    <col min="15" max="15" width="16.85546875" style="226" bestFit="1" customWidth="1"/>
    <col min="16" max="16" width="17.7109375" style="226" bestFit="1" customWidth="1"/>
    <col min="17" max="16384" width="9" style="226"/>
  </cols>
  <sheetData>
    <row r="1" spans="1:16" ht="50.25" customHeight="1">
      <c r="F1" s="333" t="s">
        <v>263</v>
      </c>
      <c r="G1" s="333"/>
      <c r="H1" s="333"/>
      <c r="I1" s="333"/>
      <c r="J1" s="333"/>
    </row>
    <row r="2" spans="1:16" ht="15.75" customHeight="1">
      <c r="A2" s="217" t="s">
        <v>282</v>
      </c>
      <c r="B2" s="217"/>
      <c r="C2" s="217"/>
      <c r="D2" s="119"/>
      <c r="E2" s="119"/>
      <c r="F2" s="218"/>
      <c r="G2" s="218"/>
    </row>
    <row r="3" spans="1:16" ht="15.75" customHeight="1">
      <c r="A3" s="217" t="s">
        <v>1</v>
      </c>
      <c r="B3" s="217"/>
      <c r="C3" s="217"/>
      <c r="D3" s="119"/>
      <c r="E3" s="119"/>
      <c r="F3" s="119"/>
      <c r="G3" s="121"/>
    </row>
    <row r="4" spans="1:16" ht="15.75" customHeight="1">
      <c r="A4" s="219" t="s">
        <v>2</v>
      </c>
      <c r="B4" s="219"/>
      <c r="C4" s="219"/>
      <c r="D4" s="25"/>
      <c r="E4" s="25"/>
      <c r="I4" s="25"/>
      <c r="J4" s="121" t="s">
        <v>3</v>
      </c>
    </row>
    <row r="5" spans="1:16" s="25" customFormat="1" ht="16.5" customHeight="1">
      <c r="A5" s="18" t="s">
        <v>297</v>
      </c>
      <c r="B5" s="219"/>
      <c r="C5" s="219"/>
      <c r="J5" s="122" t="s">
        <v>317</v>
      </c>
      <c r="K5" s="24"/>
      <c r="L5" s="24"/>
    </row>
    <row r="6" spans="1:16" s="25" customFormat="1" ht="2.25" customHeight="1">
      <c r="A6" s="125"/>
      <c r="B6" s="125"/>
      <c r="C6" s="125"/>
      <c r="D6" s="125"/>
      <c r="E6" s="125"/>
      <c r="F6" s="125"/>
      <c r="G6" s="125"/>
      <c r="H6" s="125"/>
      <c r="I6" s="125"/>
      <c r="J6" s="125"/>
      <c r="K6" s="24"/>
      <c r="L6" s="24"/>
    </row>
    <row r="7" spans="1:16" s="25" customFormat="1">
      <c r="A7" s="219"/>
      <c r="B7" s="219"/>
      <c r="C7" s="219"/>
      <c r="K7" s="24"/>
      <c r="L7" s="24"/>
    </row>
    <row r="8" spans="1:16" ht="15.75" customHeight="1">
      <c r="A8" s="334" t="s">
        <v>264</v>
      </c>
      <c r="B8" s="334"/>
      <c r="C8" s="334"/>
      <c r="D8" s="334"/>
      <c r="E8" s="334"/>
      <c r="F8" s="334"/>
      <c r="G8" s="334"/>
      <c r="H8" s="334"/>
      <c r="I8" s="334"/>
      <c r="J8" s="334"/>
    </row>
    <row r="9" spans="1:16" ht="15.75" customHeight="1">
      <c r="A9" s="277" t="s">
        <v>318</v>
      </c>
      <c r="B9" s="277"/>
      <c r="C9" s="277"/>
      <c r="D9" s="277"/>
      <c r="E9" s="277"/>
      <c r="F9" s="277"/>
      <c r="G9" s="277"/>
      <c r="H9" s="277"/>
      <c r="I9" s="277"/>
      <c r="J9" s="277"/>
    </row>
    <row r="10" spans="1:16">
      <c r="I10" s="226" t="s">
        <v>5</v>
      </c>
    </row>
    <row r="12" spans="1:16" ht="47.25" customHeight="1">
      <c r="A12" s="229" t="s">
        <v>6</v>
      </c>
      <c r="B12" s="327" t="s">
        <v>178</v>
      </c>
      <c r="C12" s="328"/>
      <c r="D12" s="329"/>
      <c r="E12" s="330" t="s">
        <v>179</v>
      </c>
      <c r="F12" s="330"/>
      <c r="G12" s="330"/>
      <c r="H12" s="330" t="s">
        <v>319</v>
      </c>
      <c r="I12" s="330"/>
      <c r="J12" s="330"/>
    </row>
    <row r="13" spans="1:16" ht="18" customHeight="1">
      <c r="A13" s="231" t="s">
        <v>107</v>
      </c>
      <c r="B13" s="232" t="s">
        <v>234</v>
      </c>
      <c r="C13" s="233"/>
      <c r="D13" s="234"/>
      <c r="E13" s="320">
        <v>43888495742</v>
      </c>
      <c r="F13" s="320"/>
      <c r="G13" s="320"/>
      <c r="H13" s="318">
        <v>47720160441</v>
      </c>
      <c r="I13" s="336"/>
      <c r="J13" s="319"/>
      <c r="K13" s="118"/>
      <c r="L13" s="118"/>
      <c r="M13" s="246"/>
      <c r="N13" s="246"/>
      <c r="O13" s="235"/>
      <c r="P13" s="235"/>
    </row>
    <row r="14" spans="1:16" ht="18" customHeight="1">
      <c r="A14" s="231" t="s">
        <v>265</v>
      </c>
      <c r="B14" s="232" t="s">
        <v>266</v>
      </c>
      <c r="C14" s="233"/>
      <c r="D14" s="234"/>
      <c r="E14" s="318">
        <v>131581655</v>
      </c>
      <c r="F14" s="336"/>
      <c r="G14" s="319"/>
      <c r="H14" s="318">
        <v>-3831664699</v>
      </c>
      <c r="I14" s="336"/>
      <c r="J14" s="319"/>
      <c r="K14" s="118"/>
      <c r="L14" s="118"/>
      <c r="M14" s="246"/>
      <c r="N14" s="246"/>
      <c r="O14" s="235"/>
      <c r="P14" s="235"/>
    </row>
    <row r="15" spans="1:16" ht="18" customHeight="1">
      <c r="A15" s="231"/>
      <c r="B15" s="232" t="s">
        <v>267</v>
      </c>
      <c r="C15" s="233"/>
      <c r="D15" s="234"/>
      <c r="E15" s="320"/>
      <c r="F15" s="320"/>
      <c r="G15" s="320"/>
      <c r="H15" s="318"/>
      <c r="I15" s="336"/>
      <c r="J15" s="319"/>
      <c r="K15" s="118"/>
      <c r="L15" s="118"/>
      <c r="O15" s="235"/>
      <c r="P15" s="235"/>
    </row>
    <row r="16" spans="1:16" ht="45.75" customHeight="1">
      <c r="A16" s="231">
        <v>1</v>
      </c>
      <c r="B16" s="337" t="s">
        <v>268</v>
      </c>
      <c r="C16" s="338"/>
      <c r="D16" s="339"/>
      <c r="E16" s="318">
        <v>131581655</v>
      </c>
      <c r="F16" s="336"/>
      <c r="G16" s="319"/>
      <c r="H16" s="318">
        <v>-3831664699</v>
      </c>
      <c r="I16" s="336"/>
      <c r="J16" s="319"/>
      <c r="K16" s="118"/>
      <c r="L16" s="118"/>
      <c r="M16" s="246"/>
      <c r="N16" s="246"/>
      <c r="O16" s="235"/>
      <c r="P16" s="235"/>
    </row>
    <row r="17" spans="1:16" ht="39" customHeight="1">
      <c r="A17" s="231">
        <v>2</v>
      </c>
      <c r="B17" s="337" t="s">
        <v>269</v>
      </c>
      <c r="C17" s="338"/>
      <c r="D17" s="339"/>
      <c r="E17" s="320"/>
      <c r="F17" s="320"/>
      <c r="G17" s="320"/>
      <c r="H17" s="318"/>
      <c r="I17" s="336"/>
      <c r="J17" s="319"/>
      <c r="K17" s="118"/>
      <c r="L17" s="118"/>
      <c r="O17" s="235"/>
      <c r="P17" s="235"/>
    </row>
    <row r="18" spans="1:16" ht="18" customHeight="1">
      <c r="A18" s="236" t="s">
        <v>119</v>
      </c>
      <c r="B18" s="247" t="s">
        <v>233</v>
      </c>
      <c r="C18" s="238"/>
      <c r="D18" s="239"/>
      <c r="E18" s="320">
        <v>44020077397</v>
      </c>
      <c r="F18" s="320"/>
      <c r="G18" s="320"/>
      <c r="H18" s="318">
        <v>43888495742</v>
      </c>
      <c r="I18" s="336"/>
      <c r="J18" s="319"/>
      <c r="K18" s="118"/>
      <c r="L18" s="118"/>
      <c r="M18" s="246"/>
      <c r="N18" s="246"/>
      <c r="O18" s="235"/>
      <c r="P18" s="235"/>
    </row>
    <row r="19" spans="1:16" hidden="1">
      <c r="O19" s="235"/>
      <c r="P19" s="235"/>
    </row>
    <row r="20" spans="1:16" hidden="1">
      <c r="O20" s="235"/>
      <c r="P20" s="235"/>
    </row>
    <row r="21" spans="1:16" hidden="1">
      <c r="O21" s="235"/>
      <c r="P21" s="235"/>
    </row>
    <row r="22" spans="1:16" hidden="1">
      <c r="O22" s="235"/>
      <c r="P22" s="235"/>
    </row>
    <row r="23" spans="1:16" hidden="1">
      <c r="O23" s="235"/>
      <c r="P23" s="235"/>
    </row>
    <row r="25" spans="1:16" ht="31.5" customHeight="1">
      <c r="A25" s="332"/>
      <c r="B25" s="332"/>
      <c r="E25" s="335" t="s">
        <v>330</v>
      </c>
      <c r="F25" s="335"/>
      <c r="G25" s="335"/>
      <c r="H25" s="335"/>
      <c r="I25" s="335"/>
      <c r="J25" s="335"/>
    </row>
    <row r="26" spans="1:16" ht="15.75" customHeight="1">
      <c r="A26" s="282" t="s">
        <v>257</v>
      </c>
      <c r="B26" s="282"/>
      <c r="C26" s="282"/>
      <c r="D26" s="282"/>
      <c r="E26" s="282" t="s">
        <v>308</v>
      </c>
      <c r="F26" s="282"/>
      <c r="G26" s="282"/>
      <c r="H26" s="282"/>
      <c r="I26" s="282"/>
      <c r="J26" s="282"/>
    </row>
    <row r="27" spans="1:16" ht="39.75" customHeight="1">
      <c r="A27" s="282" t="s">
        <v>207</v>
      </c>
      <c r="B27" s="282"/>
      <c r="C27" s="282" t="s">
        <v>208</v>
      </c>
      <c r="D27" s="282"/>
      <c r="E27" s="282" t="s">
        <v>260</v>
      </c>
      <c r="F27" s="282"/>
      <c r="G27" s="282" t="s">
        <v>261</v>
      </c>
      <c r="H27" s="282"/>
      <c r="I27" s="282" t="s">
        <v>307</v>
      </c>
      <c r="J27" s="282"/>
    </row>
    <row r="28" spans="1:16" ht="26.25" customHeight="1">
      <c r="A28" s="283" t="s">
        <v>258</v>
      </c>
      <c r="B28" s="283"/>
      <c r="C28" s="283" t="s">
        <v>259</v>
      </c>
      <c r="D28" s="283"/>
      <c r="E28" s="283" t="s">
        <v>258</v>
      </c>
      <c r="F28" s="283"/>
      <c r="G28" s="283" t="s">
        <v>258</v>
      </c>
      <c r="H28" s="283"/>
      <c r="I28" s="283" t="s">
        <v>259</v>
      </c>
      <c r="J28" s="283"/>
    </row>
    <row r="29" spans="1:16">
      <c r="A29" s="244"/>
      <c r="B29" s="244"/>
      <c r="F29" s="244"/>
      <c r="G29" s="244"/>
      <c r="H29" s="244"/>
    </row>
  </sheetData>
  <mergeCells count="34">
    <mergeCell ref="E14:G14"/>
    <mergeCell ref="E16:G16"/>
    <mergeCell ref="E17:G17"/>
    <mergeCell ref="B16:D16"/>
    <mergeCell ref="A26:D26"/>
    <mergeCell ref="E26:J26"/>
    <mergeCell ref="H18:J18"/>
    <mergeCell ref="E18:G18"/>
    <mergeCell ref="A28:B28"/>
    <mergeCell ref="C28:D28"/>
    <mergeCell ref="E28:F28"/>
    <mergeCell ref="G28:H28"/>
    <mergeCell ref="I28:J28"/>
    <mergeCell ref="A27:B27"/>
    <mergeCell ref="C27:D27"/>
    <mergeCell ref="E27:F27"/>
    <mergeCell ref="G27:H27"/>
    <mergeCell ref="I27:J27"/>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s>
  <pageMargins left="0.39370078740157499" right="0.43307086614173201" top="0.82677165354330695" bottom="0.511811023622047" header="0.31496062992126" footer="0.196850393700787"/>
  <pageSetup paperSize="9" scale="79"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X50"/>
  <sheetViews>
    <sheetView view="pageBreakPreview" topLeftCell="A34" zoomScaleNormal="100" zoomScaleSheetLayoutView="100" workbookViewId="0">
      <selection activeCell="E4" sqref="E4"/>
    </sheetView>
  </sheetViews>
  <sheetFormatPr defaultColWidth="9" defaultRowHeight="12.75"/>
  <cols>
    <col min="1" max="1" width="6" style="248" customWidth="1"/>
    <col min="2" max="2" width="38.42578125" style="248" customWidth="1"/>
    <col min="3" max="3" width="9.42578125" style="248" customWidth="1"/>
    <col min="4" max="4" width="9.85546875" style="248" customWidth="1"/>
    <col min="5" max="5" width="9.42578125" style="248" customWidth="1"/>
    <col min="6" max="7" width="9.28515625" style="248" customWidth="1"/>
    <col min="8" max="8" width="10.42578125" style="248" customWidth="1"/>
    <col min="9" max="9" width="9" style="248" customWidth="1"/>
    <col min="10" max="10" width="13" style="248" customWidth="1"/>
    <col min="11" max="13" width="16.85546875" style="248" bestFit="1" customWidth="1"/>
    <col min="14" max="14" width="9" style="248"/>
    <col min="15" max="15" width="16.85546875" style="248" bestFit="1" customWidth="1"/>
    <col min="16" max="16384" width="9" style="248"/>
  </cols>
  <sheetData>
    <row r="1" spans="1:24" ht="39.75" customHeight="1">
      <c r="F1" s="333" t="s">
        <v>270</v>
      </c>
      <c r="G1" s="333"/>
      <c r="H1" s="333"/>
      <c r="I1" s="333"/>
      <c r="J1" s="333"/>
    </row>
    <row r="2" spans="1:24" ht="15.75" customHeight="1">
      <c r="A2" s="217" t="s">
        <v>282</v>
      </c>
      <c r="B2" s="217"/>
      <c r="C2" s="217"/>
      <c r="D2" s="119"/>
      <c r="E2" s="119"/>
      <c r="F2" s="218"/>
      <c r="G2" s="218"/>
    </row>
    <row r="3" spans="1:24" ht="15.75" customHeight="1">
      <c r="A3" s="217" t="s">
        <v>1</v>
      </c>
      <c r="B3" s="217"/>
      <c r="C3" s="217"/>
      <c r="D3" s="119"/>
      <c r="E3" s="119"/>
      <c r="F3" s="119"/>
      <c r="G3" s="121"/>
    </row>
    <row r="4" spans="1:24" ht="15.75" customHeight="1">
      <c r="A4" s="219" t="s">
        <v>2</v>
      </c>
      <c r="B4" s="219"/>
      <c r="C4" s="219"/>
      <c r="D4" s="25"/>
      <c r="E4" s="25"/>
      <c r="I4" s="25"/>
      <c r="J4" s="121" t="s">
        <v>3</v>
      </c>
    </row>
    <row r="5" spans="1:24" s="25" customFormat="1" ht="16.5" customHeight="1">
      <c r="A5" s="18" t="s">
        <v>297</v>
      </c>
      <c r="B5" s="219"/>
      <c r="C5" s="219"/>
      <c r="J5" s="122" t="s">
        <v>320</v>
      </c>
    </row>
    <row r="6" spans="1:24" s="25" customFormat="1" ht="2.25" customHeight="1">
      <c r="A6" s="125"/>
      <c r="B6" s="125"/>
      <c r="C6" s="125"/>
      <c r="D6" s="125"/>
      <c r="E6" s="125"/>
      <c r="F6" s="125"/>
      <c r="G6" s="125"/>
      <c r="H6" s="125"/>
      <c r="I6" s="125"/>
      <c r="J6" s="125"/>
    </row>
    <row r="7" spans="1:24" s="25" customFormat="1" ht="3" customHeight="1">
      <c r="A7" s="219"/>
      <c r="B7" s="219"/>
      <c r="C7" s="219"/>
    </row>
    <row r="8" spans="1:24" ht="15.75" customHeight="1">
      <c r="A8" s="334" t="s">
        <v>271</v>
      </c>
      <c r="B8" s="334"/>
      <c r="C8" s="334"/>
      <c r="D8" s="334"/>
      <c r="E8" s="334"/>
      <c r="F8" s="334"/>
      <c r="G8" s="334"/>
      <c r="H8" s="334"/>
      <c r="I8" s="334"/>
    </row>
    <row r="9" spans="1:24" ht="15.75" customHeight="1">
      <c r="A9" s="277">
        <v>45016</v>
      </c>
      <c r="B9" s="277"/>
      <c r="C9" s="277"/>
      <c r="D9" s="277"/>
      <c r="E9" s="277"/>
      <c r="F9" s="277"/>
      <c r="G9" s="277"/>
      <c r="H9" s="277"/>
      <c r="I9" s="277"/>
    </row>
    <row r="10" spans="1:24">
      <c r="I10" s="248" t="s">
        <v>5</v>
      </c>
    </row>
    <row r="11" spans="1:24" ht="48" customHeight="1">
      <c r="A11" s="249" t="s">
        <v>6</v>
      </c>
      <c r="B11" s="249" t="s">
        <v>272</v>
      </c>
      <c r="C11" s="346" t="s">
        <v>232</v>
      </c>
      <c r="D11" s="346"/>
      <c r="E11" s="347" t="s">
        <v>231</v>
      </c>
      <c r="F11" s="348"/>
      <c r="G11" s="347" t="s">
        <v>230</v>
      </c>
      <c r="H11" s="348"/>
      <c r="I11" s="347" t="s">
        <v>229</v>
      </c>
      <c r="J11" s="348"/>
    </row>
    <row r="12" spans="1:24" ht="17.25" customHeight="1">
      <c r="A12" s="249" t="s">
        <v>213</v>
      </c>
      <c r="B12" s="249" t="s">
        <v>273</v>
      </c>
      <c r="C12" s="347">
        <v>1</v>
      </c>
      <c r="D12" s="348"/>
      <c r="E12" s="347">
        <v>2</v>
      </c>
      <c r="F12" s="348"/>
      <c r="G12" s="347">
        <v>3</v>
      </c>
      <c r="H12" s="348"/>
      <c r="I12" s="347">
        <v>4</v>
      </c>
      <c r="J12" s="348"/>
    </row>
    <row r="13" spans="1:24" ht="19.5" customHeight="1">
      <c r="A13" s="250" t="s">
        <v>107</v>
      </c>
      <c r="B13" s="251" t="s">
        <v>228</v>
      </c>
      <c r="C13" s="349"/>
      <c r="D13" s="349"/>
      <c r="E13" s="350"/>
      <c r="F13" s="351"/>
      <c r="G13" s="350"/>
      <c r="H13" s="351"/>
      <c r="I13" s="352"/>
      <c r="J13" s="353"/>
    </row>
    <row r="14" spans="1:24" ht="19.5" customHeight="1">
      <c r="A14" s="249"/>
      <c r="B14" s="251" t="s">
        <v>216</v>
      </c>
      <c r="C14" s="349"/>
      <c r="D14" s="349"/>
      <c r="E14" s="350"/>
      <c r="F14" s="351"/>
      <c r="G14" s="350"/>
      <c r="H14" s="351"/>
      <c r="I14" s="352"/>
      <c r="J14" s="353"/>
    </row>
    <row r="15" spans="1:24" ht="19.5" customHeight="1">
      <c r="A15" s="250" t="s">
        <v>111</v>
      </c>
      <c r="B15" s="251" t="s">
        <v>227</v>
      </c>
      <c r="C15" s="320"/>
      <c r="D15" s="320"/>
      <c r="E15" s="318"/>
      <c r="F15" s="319"/>
      <c r="G15" s="318"/>
      <c r="H15" s="319"/>
      <c r="I15" s="344"/>
      <c r="J15" s="345"/>
    </row>
    <row r="16" spans="1:24" ht="19.5" customHeight="1">
      <c r="A16" s="250"/>
      <c r="B16" s="251" t="s">
        <v>321</v>
      </c>
      <c r="C16" s="318">
        <v>36500</v>
      </c>
      <c r="D16" s="319"/>
      <c r="E16" s="340">
        <v>82900</v>
      </c>
      <c r="F16" s="341"/>
      <c r="G16" s="340">
        <f>C16*E16</f>
        <v>3025850000</v>
      </c>
      <c r="H16" s="341"/>
      <c r="I16" s="344">
        <f>G16/$G$43</f>
        <v>6.7281262071432951E-2</v>
      </c>
      <c r="J16" s="345"/>
      <c r="K16" s="252"/>
      <c r="L16" s="253"/>
      <c r="M16" s="253"/>
      <c r="N16" s="254"/>
      <c r="O16" s="253"/>
      <c r="P16" s="255"/>
      <c r="U16" s="253"/>
      <c r="V16" s="253"/>
      <c r="W16" s="253"/>
      <c r="X16" s="256"/>
    </row>
    <row r="17" spans="1:24" ht="19.5" customHeight="1">
      <c r="A17" s="250"/>
      <c r="B17" s="251" t="s">
        <v>322</v>
      </c>
      <c r="C17" s="318">
        <v>60000</v>
      </c>
      <c r="D17" s="319"/>
      <c r="E17" s="340">
        <v>17700</v>
      </c>
      <c r="F17" s="341"/>
      <c r="G17" s="340">
        <f t="shared" ref="G17:G26" si="0">C17*E17</f>
        <v>1062000000</v>
      </c>
      <c r="H17" s="341"/>
      <c r="I17" s="344">
        <f>G17/$G$43</f>
        <v>2.3614092013768625E-2</v>
      </c>
      <c r="J17" s="345"/>
      <c r="K17" s="252"/>
      <c r="L17" s="253"/>
      <c r="M17" s="253"/>
      <c r="N17" s="254"/>
      <c r="O17" s="253"/>
      <c r="P17" s="255"/>
      <c r="U17" s="253"/>
      <c r="V17" s="253"/>
      <c r="W17" s="253"/>
      <c r="X17" s="256"/>
    </row>
    <row r="18" spans="1:24" ht="19.5" customHeight="1">
      <c r="A18" s="250"/>
      <c r="B18" s="251" t="s">
        <v>323</v>
      </c>
      <c r="C18" s="318">
        <v>50000</v>
      </c>
      <c r="D18" s="319"/>
      <c r="E18" s="340">
        <v>32050</v>
      </c>
      <c r="F18" s="341"/>
      <c r="G18" s="340">
        <f t="shared" si="0"/>
        <v>1602500000</v>
      </c>
      <c r="H18" s="341"/>
      <c r="I18" s="344">
        <f>G18/$G$43</f>
        <v>3.5632375190267629E-2</v>
      </c>
      <c r="J18" s="345"/>
      <c r="K18" s="252"/>
      <c r="L18" s="253"/>
      <c r="M18" s="253"/>
      <c r="N18" s="254"/>
      <c r="O18" s="253"/>
      <c r="P18" s="255"/>
      <c r="U18" s="253"/>
      <c r="V18" s="253"/>
      <c r="W18" s="253"/>
      <c r="X18" s="256"/>
    </row>
    <row r="19" spans="1:24" ht="19.5" customHeight="1">
      <c r="A19" s="250"/>
      <c r="B19" s="251" t="s">
        <v>324</v>
      </c>
      <c r="C19" s="318">
        <v>150000</v>
      </c>
      <c r="D19" s="319"/>
      <c r="E19" s="340">
        <v>24250</v>
      </c>
      <c r="F19" s="341"/>
      <c r="G19" s="340">
        <f t="shared" si="0"/>
        <v>3637500000</v>
      </c>
      <c r="H19" s="341"/>
      <c r="I19" s="344">
        <f>G19/$G$43</f>
        <v>8.0881600470888299E-2</v>
      </c>
      <c r="J19" s="345"/>
      <c r="K19" s="252"/>
      <c r="L19" s="253"/>
      <c r="M19" s="253"/>
      <c r="N19" s="254"/>
      <c r="O19" s="253"/>
      <c r="P19" s="255"/>
      <c r="U19" s="253"/>
      <c r="V19" s="253"/>
      <c r="W19" s="253"/>
      <c r="X19" s="256"/>
    </row>
    <row r="20" spans="1:24" ht="19.5" customHeight="1">
      <c r="A20" s="250"/>
      <c r="B20" s="251" t="s">
        <v>325</v>
      </c>
      <c r="C20" s="318">
        <v>130000</v>
      </c>
      <c r="D20" s="319"/>
      <c r="E20" s="340">
        <v>15400</v>
      </c>
      <c r="F20" s="341"/>
      <c r="G20" s="340">
        <f t="shared" si="0"/>
        <v>2002000000</v>
      </c>
      <c r="H20" s="341"/>
      <c r="I20" s="344">
        <f t="shared" ref="I20:I25" si="1">G20/$G$43</f>
        <v>4.4515454059853847E-2</v>
      </c>
      <c r="J20" s="345"/>
      <c r="K20" s="252"/>
      <c r="L20" s="253"/>
      <c r="M20" s="253"/>
      <c r="N20" s="254"/>
      <c r="O20" s="253"/>
      <c r="P20" s="255"/>
      <c r="U20" s="253"/>
      <c r="V20" s="253"/>
      <c r="W20" s="253"/>
      <c r="X20" s="256"/>
    </row>
    <row r="21" spans="1:24" ht="19.5" customHeight="1">
      <c r="A21" s="250"/>
      <c r="B21" s="251" t="s">
        <v>311</v>
      </c>
      <c r="C21" s="318">
        <v>26000</v>
      </c>
      <c r="D21" s="319"/>
      <c r="E21" s="340">
        <v>77800</v>
      </c>
      <c r="F21" s="341"/>
      <c r="G21" s="340">
        <f t="shared" si="0"/>
        <v>2022800000</v>
      </c>
      <c r="H21" s="341"/>
      <c r="I21" s="344">
        <f t="shared" ref="I21:I23" si="2">G21/$G$43</f>
        <v>4.4977952283852332E-2</v>
      </c>
      <c r="J21" s="345"/>
      <c r="K21" s="252"/>
      <c r="L21" s="253"/>
      <c r="M21" s="253"/>
      <c r="N21" s="254"/>
      <c r="O21" s="253"/>
      <c r="P21" s="255"/>
      <c r="U21" s="253"/>
      <c r="V21" s="253"/>
      <c r="W21" s="253"/>
      <c r="X21" s="256"/>
    </row>
    <row r="22" spans="1:24" ht="19.5" customHeight="1">
      <c r="A22" s="250"/>
      <c r="B22" s="251" t="s">
        <v>294</v>
      </c>
      <c r="C22" s="318">
        <v>40</v>
      </c>
      <c r="D22" s="319"/>
      <c r="E22" s="340">
        <v>26800</v>
      </c>
      <c r="F22" s="341"/>
      <c r="G22" s="340">
        <f t="shared" si="0"/>
        <v>1072000</v>
      </c>
      <c r="H22" s="341"/>
      <c r="I22" s="344">
        <f t="shared" si="2"/>
        <v>2.383644692915251E-5</v>
      </c>
      <c r="J22" s="345"/>
      <c r="K22" s="252"/>
      <c r="L22" s="253"/>
      <c r="M22" s="253"/>
      <c r="N22" s="254"/>
      <c r="O22" s="253"/>
      <c r="P22" s="255"/>
      <c r="U22" s="253"/>
      <c r="V22" s="253"/>
      <c r="W22" s="253"/>
      <c r="X22" s="256"/>
    </row>
    <row r="23" spans="1:24" s="261" customFormat="1" ht="19.5" customHeight="1">
      <c r="A23" s="250"/>
      <c r="B23" s="251" t="s">
        <v>326</v>
      </c>
      <c r="C23" s="318">
        <v>103400</v>
      </c>
      <c r="D23" s="319"/>
      <c r="E23" s="340">
        <v>17500</v>
      </c>
      <c r="F23" s="341"/>
      <c r="G23" s="340">
        <f t="shared" si="0"/>
        <v>1809500000</v>
      </c>
      <c r="H23" s="341"/>
      <c r="I23" s="344">
        <f t="shared" si="2"/>
        <v>4.0235121938714057E-2</v>
      </c>
      <c r="J23" s="345"/>
      <c r="K23" s="257"/>
      <c r="L23" s="258"/>
      <c r="M23" s="258"/>
      <c r="N23" s="259"/>
      <c r="O23" s="258"/>
      <c r="P23" s="260"/>
      <c r="U23" s="258"/>
      <c r="V23" s="258"/>
      <c r="W23" s="258"/>
      <c r="X23" s="262"/>
    </row>
    <row r="24" spans="1:24" ht="19.5" customHeight="1">
      <c r="A24" s="250"/>
      <c r="B24" s="251" t="s">
        <v>295</v>
      </c>
      <c r="C24" s="318">
        <v>94200</v>
      </c>
      <c r="D24" s="319"/>
      <c r="E24" s="340">
        <v>51500</v>
      </c>
      <c r="F24" s="341"/>
      <c r="G24" s="340">
        <f t="shared" si="0"/>
        <v>4851300000</v>
      </c>
      <c r="H24" s="341"/>
      <c r="I24" s="344">
        <f t="shared" si="1"/>
        <v>0.10787104010018431</v>
      </c>
      <c r="J24" s="345"/>
      <c r="K24" s="252"/>
      <c r="L24" s="253"/>
      <c r="M24" s="253"/>
      <c r="N24" s="254"/>
      <c r="O24" s="253"/>
      <c r="P24" s="255"/>
      <c r="U24" s="253"/>
      <c r="V24" s="253"/>
      <c r="W24" s="253"/>
      <c r="X24" s="256"/>
    </row>
    <row r="25" spans="1:24" ht="19.5" customHeight="1">
      <c r="A25" s="250"/>
      <c r="B25" s="251" t="s">
        <v>327</v>
      </c>
      <c r="C25" s="318">
        <v>96000</v>
      </c>
      <c r="D25" s="319"/>
      <c r="E25" s="340">
        <v>21400</v>
      </c>
      <c r="F25" s="341"/>
      <c r="G25" s="340">
        <f t="shared" si="0"/>
        <v>2054400000</v>
      </c>
      <c r="H25" s="341"/>
      <c r="I25" s="344">
        <f t="shared" si="1"/>
        <v>4.5680593816465408E-2</v>
      </c>
      <c r="J25" s="345"/>
      <c r="K25" s="252"/>
      <c r="L25" s="253"/>
      <c r="M25" s="253"/>
      <c r="N25" s="254"/>
      <c r="O25" s="253"/>
      <c r="P25" s="255"/>
      <c r="U25" s="253"/>
      <c r="V25" s="253"/>
      <c r="W25" s="253"/>
      <c r="X25" s="256"/>
    </row>
    <row r="26" spans="1:24" s="261" customFormat="1" ht="19.5" customHeight="1">
      <c r="A26" s="250"/>
      <c r="B26" s="251" t="s">
        <v>296</v>
      </c>
      <c r="C26" s="318">
        <v>144000</v>
      </c>
      <c r="D26" s="319"/>
      <c r="E26" s="340">
        <v>29550</v>
      </c>
      <c r="F26" s="341"/>
      <c r="G26" s="340">
        <f t="shared" si="0"/>
        <v>4255200000</v>
      </c>
      <c r="H26" s="341"/>
      <c r="I26" s="344">
        <f t="shared" ref="I26" si="3">G26/$G$43</f>
        <v>9.4616463594150893E-2</v>
      </c>
      <c r="J26" s="345"/>
      <c r="K26" s="257"/>
      <c r="L26" s="258"/>
      <c r="M26" s="258"/>
      <c r="N26" s="259"/>
      <c r="O26" s="258"/>
      <c r="P26" s="260"/>
      <c r="U26" s="258"/>
      <c r="V26" s="258"/>
      <c r="W26" s="258"/>
      <c r="X26" s="262"/>
    </row>
    <row r="27" spans="1:24" s="261" customFormat="1" ht="19.5" customHeight="1">
      <c r="A27" s="250"/>
      <c r="B27" s="251" t="s">
        <v>216</v>
      </c>
      <c r="C27" s="342">
        <f>SUM(C16:D26)</f>
        <v>890140</v>
      </c>
      <c r="D27" s="343"/>
      <c r="E27" s="263"/>
      <c r="F27" s="264"/>
      <c r="G27" s="342">
        <f>SUM(G16:H26)</f>
        <v>26324122000</v>
      </c>
      <c r="H27" s="343"/>
      <c r="I27" s="344">
        <f t="shared" ref="I27" si="4">G27/$G$43</f>
        <v>0.58532979198650747</v>
      </c>
      <c r="J27" s="345"/>
      <c r="K27" s="257"/>
      <c r="L27" s="258"/>
      <c r="M27" s="258"/>
      <c r="N27" s="259"/>
      <c r="O27" s="258"/>
      <c r="P27" s="260"/>
      <c r="U27" s="258"/>
      <c r="V27" s="258"/>
      <c r="W27" s="258"/>
      <c r="X27" s="262"/>
    </row>
    <row r="28" spans="1:24" ht="19.5" customHeight="1">
      <c r="A28" s="250" t="s">
        <v>119</v>
      </c>
      <c r="B28" s="251" t="s">
        <v>226</v>
      </c>
      <c r="C28" s="320"/>
      <c r="D28" s="320"/>
      <c r="E28" s="318"/>
      <c r="F28" s="319"/>
      <c r="G28" s="318"/>
      <c r="H28" s="319"/>
      <c r="I28" s="344"/>
      <c r="J28" s="345"/>
      <c r="K28" s="253"/>
      <c r="L28" s="253"/>
      <c r="M28" s="253"/>
      <c r="N28" s="254"/>
      <c r="O28" s="253"/>
      <c r="P28" s="255"/>
      <c r="U28" s="253"/>
      <c r="V28" s="253"/>
      <c r="W28" s="253"/>
      <c r="X28" s="256"/>
    </row>
    <row r="29" spans="1:24" ht="19.5" customHeight="1">
      <c r="A29" s="250"/>
      <c r="B29" s="251" t="s">
        <v>216</v>
      </c>
      <c r="C29" s="320"/>
      <c r="D29" s="320"/>
      <c r="E29" s="318"/>
      <c r="F29" s="319"/>
      <c r="G29" s="318"/>
      <c r="H29" s="319"/>
      <c r="I29" s="344"/>
      <c r="J29" s="345"/>
      <c r="K29" s="253"/>
      <c r="L29" s="253"/>
      <c r="M29" s="253"/>
      <c r="N29" s="254"/>
      <c r="O29" s="253"/>
      <c r="P29" s="255"/>
      <c r="U29" s="253"/>
      <c r="V29" s="253"/>
      <c r="W29" s="253"/>
      <c r="X29" s="256"/>
    </row>
    <row r="30" spans="1:24" ht="19.5" customHeight="1">
      <c r="A30" s="250"/>
      <c r="B30" s="251" t="s">
        <v>225</v>
      </c>
      <c r="C30" s="320"/>
      <c r="D30" s="320"/>
      <c r="E30" s="318"/>
      <c r="F30" s="319"/>
      <c r="G30" s="318"/>
      <c r="H30" s="319"/>
      <c r="I30" s="344"/>
      <c r="J30" s="345"/>
      <c r="K30" s="253"/>
      <c r="L30" s="253"/>
      <c r="M30" s="253"/>
      <c r="N30" s="254"/>
      <c r="O30" s="253"/>
      <c r="P30" s="255"/>
      <c r="U30" s="253"/>
      <c r="V30" s="253"/>
      <c r="W30" s="253"/>
      <c r="X30" s="256"/>
    </row>
    <row r="31" spans="1:24" ht="19.5" customHeight="1">
      <c r="A31" s="250" t="s">
        <v>224</v>
      </c>
      <c r="B31" s="251" t="s">
        <v>223</v>
      </c>
      <c r="C31" s="320"/>
      <c r="D31" s="320"/>
      <c r="E31" s="318"/>
      <c r="F31" s="319"/>
      <c r="G31" s="318"/>
      <c r="H31" s="319"/>
      <c r="I31" s="344"/>
      <c r="J31" s="345"/>
      <c r="K31" s="253"/>
      <c r="L31" s="253"/>
      <c r="M31" s="253"/>
      <c r="N31" s="254"/>
      <c r="O31" s="253"/>
      <c r="P31" s="255"/>
      <c r="U31" s="253"/>
      <c r="V31" s="253"/>
      <c r="W31" s="253"/>
      <c r="X31" s="256"/>
    </row>
    <row r="32" spans="1:24" ht="19.5" customHeight="1">
      <c r="A32" s="250"/>
      <c r="B32" s="265" t="s">
        <v>328</v>
      </c>
      <c r="C32" s="320">
        <v>28000</v>
      </c>
      <c r="D32" s="320"/>
      <c r="E32" s="325">
        <v>97922.52</v>
      </c>
      <c r="F32" s="326"/>
      <c r="G32" s="318">
        <v>2741830560</v>
      </c>
      <c r="H32" s="319"/>
      <c r="I32" s="344">
        <f t="shared" ref="I32:I34" si="5">G32/$G$43</f>
        <v>6.0965950216575103E-2</v>
      </c>
      <c r="J32" s="345"/>
      <c r="K32" s="253"/>
      <c r="L32" s="253"/>
      <c r="M32" s="253"/>
      <c r="N32" s="254"/>
      <c r="O32" s="253"/>
      <c r="P32" s="255"/>
      <c r="U32" s="253"/>
      <c r="V32" s="253"/>
      <c r="W32" s="253"/>
      <c r="X32" s="256"/>
    </row>
    <row r="33" spans="1:24" ht="19.5" customHeight="1">
      <c r="A33" s="250"/>
      <c r="B33" s="265" t="s">
        <v>333</v>
      </c>
      <c r="C33" s="320">
        <v>88323</v>
      </c>
      <c r="D33" s="320"/>
      <c r="E33" s="325">
        <v>91498.559548475503</v>
      </c>
      <c r="F33" s="326"/>
      <c r="G33" s="318">
        <v>8081427275</v>
      </c>
      <c r="H33" s="319"/>
      <c r="I33" s="344">
        <f t="shared" si="5"/>
        <v>0.17969450779136481</v>
      </c>
      <c r="J33" s="345"/>
      <c r="K33" s="253"/>
      <c r="L33" s="253"/>
      <c r="M33" s="253"/>
      <c r="N33" s="254"/>
      <c r="O33" s="253"/>
      <c r="P33" s="255"/>
      <c r="U33" s="253"/>
      <c r="V33" s="253"/>
      <c r="W33" s="253"/>
      <c r="X33" s="256"/>
    </row>
    <row r="34" spans="1:24" ht="19.5" customHeight="1">
      <c r="A34" s="250"/>
      <c r="B34" s="251" t="s">
        <v>216</v>
      </c>
      <c r="C34" s="320">
        <v>116323</v>
      </c>
      <c r="D34" s="320"/>
      <c r="E34" s="318"/>
      <c r="F34" s="319"/>
      <c r="G34" s="318">
        <f>SUM(G32:H33)</f>
        <v>10823257835</v>
      </c>
      <c r="H34" s="319"/>
      <c r="I34" s="344">
        <f t="shared" si="5"/>
        <v>0.24066045800793992</v>
      </c>
      <c r="J34" s="345"/>
      <c r="K34" s="253"/>
      <c r="L34" s="253"/>
      <c r="M34" s="253"/>
      <c r="N34" s="254"/>
      <c r="O34" s="253"/>
      <c r="P34" s="255"/>
      <c r="U34" s="253"/>
      <c r="V34" s="253"/>
      <c r="W34" s="253"/>
      <c r="X34" s="256"/>
    </row>
    <row r="35" spans="1:24" ht="19.5" customHeight="1">
      <c r="A35" s="250" t="s">
        <v>176</v>
      </c>
      <c r="B35" s="251" t="s">
        <v>222</v>
      </c>
      <c r="C35" s="320"/>
      <c r="D35" s="320"/>
      <c r="E35" s="318"/>
      <c r="F35" s="319"/>
      <c r="G35" s="318"/>
      <c r="H35" s="319"/>
      <c r="I35" s="354"/>
      <c r="J35" s="355"/>
      <c r="K35" s="253"/>
      <c r="L35" s="253"/>
      <c r="M35" s="253"/>
      <c r="N35" s="254"/>
    </row>
    <row r="36" spans="1:24" ht="19.5" customHeight="1">
      <c r="A36" s="250"/>
      <c r="B36" s="251" t="s">
        <v>216</v>
      </c>
      <c r="C36" s="320"/>
      <c r="D36" s="320"/>
      <c r="E36" s="318"/>
      <c r="F36" s="319"/>
      <c r="G36" s="318"/>
      <c r="H36" s="319"/>
      <c r="I36" s="354"/>
      <c r="J36" s="355"/>
      <c r="K36" s="253"/>
      <c r="L36" s="253"/>
      <c r="M36" s="253"/>
      <c r="N36" s="254"/>
      <c r="O36" s="253"/>
      <c r="P36" s="255"/>
    </row>
    <row r="37" spans="1:24" ht="19.5" customHeight="1">
      <c r="A37" s="250"/>
      <c r="B37" s="251" t="s">
        <v>221</v>
      </c>
      <c r="C37" s="320"/>
      <c r="D37" s="320"/>
      <c r="E37" s="318"/>
      <c r="F37" s="319"/>
      <c r="G37" s="266"/>
      <c r="H37" s="267"/>
      <c r="I37" s="268"/>
      <c r="J37" s="269"/>
      <c r="K37" s="253"/>
      <c r="L37" s="253"/>
      <c r="M37" s="253"/>
      <c r="N37" s="254"/>
      <c r="O37" s="253"/>
      <c r="P37" s="255"/>
    </row>
    <row r="38" spans="1:24" ht="19.5" customHeight="1">
      <c r="A38" s="250" t="s">
        <v>220</v>
      </c>
      <c r="B38" s="251" t="s">
        <v>219</v>
      </c>
      <c r="C38" s="320"/>
      <c r="D38" s="320"/>
      <c r="E38" s="318"/>
      <c r="F38" s="319"/>
      <c r="G38" s="266"/>
      <c r="H38" s="267"/>
      <c r="I38" s="268"/>
      <c r="J38" s="269"/>
      <c r="K38" s="253"/>
      <c r="L38" s="253"/>
      <c r="M38" s="253"/>
      <c r="N38" s="254"/>
      <c r="O38" s="253"/>
      <c r="P38" s="255"/>
      <c r="W38" s="253"/>
      <c r="X38" s="256"/>
    </row>
    <row r="39" spans="1:24" ht="19.5" customHeight="1">
      <c r="A39" s="250"/>
      <c r="B39" s="251" t="s">
        <v>216</v>
      </c>
      <c r="C39" s="320"/>
      <c r="D39" s="320"/>
      <c r="E39" s="318"/>
      <c r="F39" s="319"/>
      <c r="G39" s="318">
        <v>5257781348</v>
      </c>
      <c r="H39" s="319"/>
      <c r="I39" s="344">
        <f t="shared" ref="I39" si="6">G39/$G$43</f>
        <v>0.11690935267415106</v>
      </c>
      <c r="J39" s="345"/>
      <c r="K39" s="253"/>
      <c r="L39" s="253"/>
      <c r="M39" s="253"/>
      <c r="N39" s="254"/>
      <c r="O39" s="253"/>
      <c r="P39" s="255"/>
      <c r="W39" s="253"/>
      <c r="X39" s="256"/>
    </row>
    <row r="40" spans="1:24" ht="19.5" customHeight="1">
      <c r="A40" s="250" t="s">
        <v>218</v>
      </c>
      <c r="B40" s="251" t="s">
        <v>217</v>
      </c>
      <c r="C40" s="320"/>
      <c r="D40" s="320"/>
      <c r="E40" s="318"/>
      <c r="F40" s="319"/>
      <c r="G40" s="318"/>
      <c r="H40" s="319"/>
      <c r="I40" s="354"/>
      <c r="J40" s="355"/>
      <c r="K40" s="253"/>
      <c r="L40" s="253"/>
      <c r="M40" s="253"/>
      <c r="N40" s="254"/>
      <c r="W40" s="253"/>
      <c r="X40" s="256"/>
    </row>
    <row r="41" spans="1:24" ht="19.5" customHeight="1">
      <c r="A41" s="250">
        <v>1</v>
      </c>
      <c r="B41" s="251" t="s">
        <v>15</v>
      </c>
      <c r="C41" s="320"/>
      <c r="D41" s="320"/>
      <c r="E41" s="318"/>
      <c r="F41" s="319"/>
      <c r="G41" s="266"/>
      <c r="H41" s="267"/>
      <c r="I41" s="268"/>
      <c r="J41" s="269"/>
      <c r="K41" s="253"/>
      <c r="L41" s="253"/>
      <c r="M41" s="253"/>
      <c r="N41" s="254"/>
      <c r="W41" s="253"/>
      <c r="X41" s="256"/>
    </row>
    <row r="42" spans="1:24" ht="19.5" customHeight="1">
      <c r="A42" s="250"/>
      <c r="B42" s="251" t="s">
        <v>216</v>
      </c>
      <c r="C42" s="320"/>
      <c r="D42" s="320"/>
      <c r="E42" s="318"/>
      <c r="F42" s="319"/>
      <c r="G42" s="359">
        <v>2567984487</v>
      </c>
      <c r="H42" s="360"/>
      <c r="I42" s="344">
        <f t="shared" ref="I42:I43" si="7">G42/$G$43</f>
        <v>5.7100397331401521E-2</v>
      </c>
      <c r="J42" s="345"/>
      <c r="K42" s="253"/>
      <c r="L42" s="253"/>
      <c r="M42" s="253"/>
      <c r="N42" s="254"/>
      <c r="W42" s="253"/>
      <c r="X42" s="256"/>
    </row>
    <row r="43" spans="1:24" ht="19.5" customHeight="1">
      <c r="A43" s="250" t="s">
        <v>215</v>
      </c>
      <c r="B43" s="251" t="s">
        <v>214</v>
      </c>
      <c r="C43" s="320"/>
      <c r="D43" s="320"/>
      <c r="E43" s="318"/>
      <c r="F43" s="319"/>
      <c r="G43" s="361">
        <f>G42+G39+G34+G27</f>
        <v>44973145670</v>
      </c>
      <c r="H43" s="362"/>
      <c r="I43" s="344">
        <f t="shared" si="7"/>
        <v>1</v>
      </c>
      <c r="J43" s="345"/>
      <c r="K43" s="253"/>
      <c r="L43" s="253"/>
      <c r="M43" s="253"/>
      <c r="N43" s="254"/>
      <c r="W43" s="253"/>
      <c r="X43" s="256"/>
    </row>
    <row r="44" spans="1:24" ht="19.5" customHeight="1">
      <c r="A44" s="270"/>
      <c r="B44" s="271"/>
      <c r="C44" s="356"/>
      <c r="D44" s="356"/>
      <c r="E44" s="357"/>
      <c r="F44" s="358"/>
      <c r="G44" s="357"/>
      <c r="H44" s="358"/>
      <c r="I44" s="344"/>
      <c r="J44" s="345"/>
      <c r="K44" s="253"/>
      <c r="L44" s="253"/>
      <c r="M44" s="253"/>
      <c r="N44" s="254"/>
    </row>
    <row r="45" spans="1:24" ht="50.25" customHeight="1">
      <c r="A45" s="363" t="s">
        <v>332</v>
      </c>
      <c r="B45" s="363"/>
      <c r="C45" s="363"/>
      <c r="D45" s="363"/>
      <c r="E45" s="363"/>
      <c r="F45" s="363"/>
      <c r="G45" s="363"/>
      <c r="H45" s="363"/>
      <c r="I45" s="363"/>
      <c r="J45" s="363"/>
      <c r="K45" s="253"/>
      <c r="L45" s="253"/>
      <c r="M45" s="253"/>
      <c r="N45" s="254"/>
    </row>
    <row r="46" spans="1:24" ht="15.75" customHeight="1">
      <c r="A46" s="332"/>
      <c r="B46" s="332"/>
      <c r="E46" s="335" t="s">
        <v>330</v>
      </c>
      <c r="F46" s="335"/>
      <c r="G46" s="335"/>
      <c r="H46" s="335"/>
      <c r="I46" s="335"/>
      <c r="J46" s="335"/>
      <c r="K46" s="253"/>
      <c r="L46" s="253"/>
      <c r="M46" s="253"/>
      <c r="N46" s="254"/>
    </row>
    <row r="47" spans="1:24" ht="15.75" customHeight="1">
      <c r="A47" s="282" t="s">
        <v>257</v>
      </c>
      <c r="B47" s="282"/>
      <c r="C47" s="282"/>
      <c r="D47" s="282"/>
      <c r="E47" s="282" t="s">
        <v>308</v>
      </c>
      <c r="F47" s="282"/>
      <c r="G47" s="282"/>
      <c r="H47" s="282"/>
      <c r="I47" s="282"/>
      <c r="J47" s="282"/>
      <c r="K47" s="253"/>
      <c r="L47" s="253"/>
      <c r="M47" s="253"/>
      <c r="N47" s="254"/>
    </row>
    <row r="48" spans="1:24" ht="33.75" customHeight="1">
      <c r="A48" s="282" t="s">
        <v>207</v>
      </c>
      <c r="B48" s="282"/>
      <c r="C48" s="282" t="s">
        <v>208</v>
      </c>
      <c r="D48" s="282"/>
      <c r="E48" s="282" t="s">
        <v>260</v>
      </c>
      <c r="F48" s="282"/>
      <c r="G48" s="282" t="s">
        <v>261</v>
      </c>
      <c r="H48" s="282"/>
      <c r="I48" s="282" t="s">
        <v>307</v>
      </c>
      <c r="J48" s="282"/>
    </row>
    <row r="49" spans="1:10" ht="15.75" customHeight="1">
      <c r="A49" s="283" t="s">
        <v>258</v>
      </c>
      <c r="B49" s="283"/>
      <c r="C49" s="283" t="s">
        <v>259</v>
      </c>
      <c r="D49" s="283"/>
      <c r="E49" s="283" t="s">
        <v>258</v>
      </c>
      <c r="F49" s="283"/>
      <c r="G49" s="283" t="s">
        <v>258</v>
      </c>
      <c r="H49" s="283"/>
      <c r="I49" s="283" t="s">
        <v>259</v>
      </c>
      <c r="J49" s="283"/>
    </row>
    <row r="50" spans="1:10">
      <c r="A50" s="244"/>
      <c r="B50" s="244"/>
      <c r="F50" s="244"/>
      <c r="G50" s="244"/>
      <c r="H50" s="244"/>
    </row>
  </sheetData>
  <mergeCells count="147">
    <mergeCell ref="A45:J45"/>
    <mergeCell ref="E21:F21"/>
    <mergeCell ref="G21:H21"/>
    <mergeCell ref="I21:J21"/>
    <mergeCell ref="C22:D22"/>
    <mergeCell ref="E22:F22"/>
    <mergeCell ref="G22:H22"/>
    <mergeCell ref="I22:J22"/>
    <mergeCell ref="C23:D23"/>
    <mergeCell ref="E23:F23"/>
    <mergeCell ref="G23:H23"/>
    <mergeCell ref="I23:J23"/>
    <mergeCell ref="C39:D39"/>
    <mergeCell ref="E39:F39"/>
    <mergeCell ref="G39:H39"/>
    <mergeCell ref="I39:J39"/>
    <mergeCell ref="I31:J31"/>
    <mergeCell ref="I32:J32"/>
    <mergeCell ref="G32:H32"/>
    <mergeCell ref="E32:F32"/>
    <mergeCell ref="C32:D32"/>
    <mergeCell ref="C33:D33"/>
    <mergeCell ref="E33:F33"/>
    <mergeCell ref="G33:H33"/>
    <mergeCell ref="E17:F17"/>
    <mergeCell ref="G17:H17"/>
    <mergeCell ref="C14:D14"/>
    <mergeCell ref="E14:F14"/>
    <mergeCell ref="G14:H14"/>
    <mergeCell ref="I14:J14"/>
    <mergeCell ref="C15:D15"/>
    <mergeCell ref="E15:F15"/>
    <mergeCell ref="G15:H15"/>
    <mergeCell ref="I15:J15"/>
    <mergeCell ref="C16:D16"/>
    <mergeCell ref="E16:F16"/>
    <mergeCell ref="G16:H16"/>
    <mergeCell ref="I16:J16"/>
    <mergeCell ref="I33:J33"/>
    <mergeCell ref="C31:D31"/>
    <mergeCell ref="E31:F31"/>
    <mergeCell ref="G31:H31"/>
    <mergeCell ref="C38:D38"/>
    <mergeCell ref="E38:F38"/>
    <mergeCell ref="I34:J34"/>
    <mergeCell ref="C35:D35"/>
    <mergeCell ref="E35:F35"/>
    <mergeCell ref="G35:H35"/>
    <mergeCell ref="I35:J35"/>
    <mergeCell ref="C34:D34"/>
    <mergeCell ref="E34:F34"/>
    <mergeCell ref="G34:H34"/>
    <mergeCell ref="C36:D36"/>
    <mergeCell ref="E36:F36"/>
    <mergeCell ref="G36:H36"/>
    <mergeCell ref="I36:J36"/>
    <mergeCell ref="C44:D44"/>
    <mergeCell ref="E44:F44"/>
    <mergeCell ref="G44:H44"/>
    <mergeCell ref="I44:J44"/>
    <mergeCell ref="C41:D41"/>
    <mergeCell ref="E41:F41"/>
    <mergeCell ref="C42:D42"/>
    <mergeCell ref="E42:F42"/>
    <mergeCell ref="G42:H42"/>
    <mergeCell ref="I42:J42"/>
    <mergeCell ref="C43:D43"/>
    <mergeCell ref="E43:F43"/>
    <mergeCell ref="G43:H43"/>
    <mergeCell ref="I43:J43"/>
    <mergeCell ref="C40:D40"/>
    <mergeCell ref="E40:F40"/>
    <mergeCell ref="G40:H40"/>
    <mergeCell ref="I40:J40"/>
    <mergeCell ref="C37:D37"/>
    <mergeCell ref="E37:F37"/>
    <mergeCell ref="G18:H18"/>
    <mergeCell ref="I18:J18"/>
    <mergeCell ref="C30:D30"/>
    <mergeCell ref="E30:F30"/>
    <mergeCell ref="G30:H30"/>
    <mergeCell ref="I30:J30"/>
    <mergeCell ref="C29:D29"/>
    <mergeCell ref="E29:F29"/>
    <mergeCell ref="G29:H29"/>
    <mergeCell ref="I29:J29"/>
    <mergeCell ref="G26:H26"/>
    <mergeCell ref="I26:J26"/>
    <mergeCell ref="C28:D28"/>
    <mergeCell ref="E28:F28"/>
    <mergeCell ref="G28:H28"/>
    <mergeCell ref="I28:J28"/>
    <mergeCell ref="C26:D26"/>
    <mergeCell ref="E26:F26"/>
    <mergeCell ref="A49:B49"/>
    <mergeCell ref="C49:D49"/>
    <mergeCell ref="E49:F49"/>
    <mergeCell ref="G49:H49"/>
    <mergeCell ref="I49:J49"/>
    <mergeCell ref="A46:B46"/>
    <mergeCell ref="E46:J46"/>
    <mergeCell ref="A47:D47"/>
    <mergeCell ref="E47:J47"/>
    <mergeCell ref="A48:B48"/>
    <mergeCell ref="I48:J48"/>
    <mergeCell ref="C48:D48"/>
    <mergeCell ref="E48:F48"/>
    <mergeCell ref="G48:H48"/>
    <mergeCell ref="F1:J1"/>
    <mergeCell ref="A8:I8"/>
    <mergeCell ref="A9:I9"/>
    <mergeCell ref="C11:D11"/>
    <mergeCell ref="E11:F11"/>
    <mergeCell ref="G11:H11"/>
    <mergeCell ref="I11:J11"/>
    <mergeCell ref="C13:D13"/>
    <mergeCell ref="E13:F13"/>
    <mergeCell ref="G13:H13"/>
    <mergeCell ref="I13:J13"/>
    <mergeCell ref="C12:D12"/>
    <mergeCell ref="E12:F12"/>
    <mergeCell ref="G12:H12"/>
    <mergeCell ref="I12:J12"/>
    <mergeCell ref="G25:H25"/>
    <mergeCell ref="G24:H24"/>
    <mergeCell ref="G20:H20"/>
    <mergeCell ref="G19:H19"/>
    <mergeCell ref="C27:D27"/>
    <mergeCell ref="G27:H27"/>
    <mergeCell ref="I17:J17"/>
    <mergeCell ref="I19:J19"/>
    <mergeCell ref="I20:J20"/>
    <mergeCell ref="I24:J24"/>
    <mergeCell ref="I25:J25"/>
    <mergeCell ref="I27:J27"/>
    <mergeCell ref="C25:D25"/>
    <mergeCell ref="C24:D24"/>
    <mergeCell ref="C20:D20"/>
    <mergeCell ref="C19:D19"/>
    <mergeCell ref="C17:D17"/>
    <mergeCell ref="E25:F25"/>
    <mergeCell ref="E24:F24"/>
    <mergeCell ref="E20:F20"/>
    <mergeCell ref="E19:F19"/>
    <mergeCell ref="C18:D18"/>
    <mergeCell ref="E18:F18"/>
    <mergeCell ref="C21:D21"/>
  </mergeCells>
  <pageMargins left="0.25" right="0.25" top="0.75" bottom="0.75" header="0.3" footer="0.3"/>
  <pageSetup paperSize="9" scale="80" fitToHeight="0" orientation="portrait" horizontalDpi="1200" verticalDpi="1200" r:id="rId1"/>
  <headerFooter>
    <oddHeader>&amp;L&amp;G</oddHeader>
    <oddFooter>&amp;C&amp;P</oddFooter>
  </headerFooter>
  <rowBreaks count="1" manualBreakCount="1">
    <brk id="41" max="9"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9" sqref="F9"/>
    </sheetView>
  </sheetViews>
  <sheetFormatPr defaultRowHeight="12.75"/>
  <cols>
    <col min="2" max="2" width="12.85546875" style="1" customWidth="1"/>
    <col min="3" max="3" width="14.5703125" style="1" bestFit="1" customWidth="1"/>
    <col min="4" max="4" width="16.5703125" bestFit="1" customWidth="1"/>
    <col min="5" max="5" width="18.5703125" style="1" customWidth="1"/>
    <col min="6" max="6" width="17.7109375" style="1" bestFit="1" customWidth="1"/>
    <col min="7" max="7" width="16.5703125" style="1" customWidth="1"/>
  </cols>
  <sheetData>
    <row r="1" spans="1:7">
      <c r="B1" s="1" t="s">
        <v>274</v>
      </c>
      <c r="C1" s="1" t="s">
        <v>276</v>
      </c>
      <c r="D1" t="s">
        <v>277</v>
      </c>
      <c r="E1" s="1" t="s">
        <v>275</v>
      </c>
      <c r="F1" s="1" t="s">
        <v>278</v>
      </c>
      <c r="G1" s="1" t="s">
        <v>279</v>
      </c>
    </row>
    <row r="2" spans="1:7">
      <c r="A2">
        <v>1</v>
      </c>
      <c r="B2" s="1">
        <v>12250000</v>
      </c>
      <c r="C2" s="1">
        <v>277050000</v>
      </c>
      <c r="D2" s="2">
        <f>B2+C2</f>
        <v>289300000</v>
      </c>
      <c r="E2" s="1">
        <v>10593768</v>
      </c>
      <c r="F2" s="3">
        <f>52164672783</f>
        <v>52164672783</v>
      </c>
      <c r="G2" s="1">
        <v>55177798861</v>
      </c>
    </row>
    <row r="3" spans="1:7">
      <c r="A3">
        <v>2</v>
      </c>
      <c r="B3" s="1">
        <v>21437500</v>
      </c>
      <c r="C3" s="1">
        <v>1308900000</v>
      </c>
      <c r="D3" s="2">
        <f t="shared" ref="D3:D16" si="0">B3+C3</f>
        <v>1330337500</v>
      </c>
      <c r="E3" s="1">
        <v>18921147</v>
      </c>
    </row>
    <row r="4" spans="1:7">
      <c r="A4">
        <v>3</v>
      </c>
      <c r="B4" s="1">
        <v>21437500</v>
      </c>
      <c r="C4" s="1">
        <v>-228050000</v>
      </c>
      <c r="D4" s="2">
        <f t="shared" si="0"/>
        <v>-206612500</v>
      </c>
      <c r="E4" s="1">
        <v>18855834</v>
      </c>
    </row>
    <row r="5" spans="1:7">
      <c r="A5">
        <v>4</v>
      </c>
      <c r="B5" s="1">
        <v>21486682</v>
      </c>
      <c r="C5" s="1">
        <v>-1335650000</v>
      </c>
      <c r="D5" s="2">
        <f t="shared" si="0"/>
        <v>-1314163318</v>
      </c>
      <c r="E5" s="1">
        <v>18528857</v>
      </c>
    </row>
    <row r="6" spans="1:7">
      <c r="A6">
        <v>5</v>
      </c>
      <c r="B6" s="1">
        <v>15312500</v>
      </c>
      <c r="C6" s="1">
        <v>277750000</v>
      </c>
      <c r="D6" s="2">
        <f t="shared" si="0"/>
        <v>293062500</v>
      </c>
      <c r="E6" s="1">
        <v>13652688</v>
      </c>
    </row>
    <row r="7" spans="1:7">
      <c r="A7">
        <v>6</v>
      </c>
      <c r="B7" s="1">
        <v>6125000</v>
      </c>
      <c r="C7" s="1">
        <v>0</v>
      </c>
      <c r="D7" s="2">
        <f t="shared" si="0"/>
        <v>6125000</v>
      </c>
      <c r="E7" s="1">
        <v>5277736</v>
      </c>
    </row>
    <row r="8" spans="1:7">
      <c r="A8">
        <v>7</v>
      </c>
      <c r="B8" s="1">
        <v>21437500</v>
      </c>
      <c r="C8" s="1">
        <v>930250000</v>
      </c>
      <c r="D8" s="2">
        <f t="shared" si="0"/>
        <v>951687500</v>
      </c>
      <c r="E8" s="1">
        <v>18774582</v>
      </c>
    </row>
    <row r="9" spans="1:7">
      <c r="A9">
        <v>8</v>
      </c>
      <c r="B9" s="1">
        <v>21437500</v>
      </c>
      <c r="C9" s="1">
        <v>-124250000</v>
      </c>
      <c r="D9" s="2">
        <f t="shared" si="0"/>
        <v>-102812500</v>
      </c>
      <c r="E9" s="1">
        <v>18749209</v>
      </c>
    </row>
    <row r="10" spans="1:7">
      <c r="A10">
        <v>9</v>
      </c>
      <c r="B10" s="1">
        <v>21437500</v>
      </c>
      <c r="C10" s="1">
        <v>-1434850000</v>
      </c>
      <c r="D10" s="2">
        <f t="shared" si="0"/>
        <v>-1413412500</v>
      </c>
      <c r="E10" s="1">
        <v>18295981</v>
      </c>
    </row>
    <row r="11" spans="1:7">
      <c r="A11">
        <v>10</v>
      </c>
      <c r="B11" s="1">
        <v>21464184</v>
      </c>
      <c r="C11" s="1">
        <v>300600000</v>
      </c>
      <c r="D11" s="2">
        <f t="shared" si="0"/>
        <v>322064184</v>
      </c>
      <c r="E11" s="1">
        <v>22138185</v>
      </c>
    </row>
    <row r="12" spans="1:7">
      <c r="A12">
        <v>11</v>
      </c>
      <c r="B12" s="1">
        <v>3062500</v>
      </c>
      <c r="C12" s="1">
        <v>-50300000</v>
      </c>
      <c r="D12" s="2">
        <f t="shared" si="0"/>
        <v>-47237500</v>
      </c>
      <c r="E12" s="1">
        <v>3572324</v>
      </c>
    </row>
    <row r="13" spans="1:7">
      <c r="A13">
        <v>12</v>
      </c>
      <c r="B13" s="1">
        <v>18375000</v>
      </c>
      <c r="C13" s="1">
        <v>805600000</v>
      </c>
      <c r="D13" s="2">
        <f t="shared" si="0"/>
        <v>823975000</v>
      </c>
      <c r="E13" s="1">
        <v>19308644</v>
      </c>
    </row>
    <row r="14" spans="1:7">
      <c r="A14">
        <v>13</v>
      </c>
      <c r="B14" s="1">
        <v>21437500</v>
      </c>
      <c r="C14" s="1">
        <v>633450000</v>
      </c>
      <c r="D14" s="2">
        <f t="shared" si="0"/>
        <v>654887500</v>
      </c>
      <c r="E14" s="1">
        <v>22710764</v>
      </c>
    </row>
    <row r="15" spans="1:7">
      <c r="A15">
        <v>14</v>
      </c>
      <c r="B15" s="1">
        <v>21437500</v>
      </c>
      <c r="C15" s="1">
        <v>426150000</v>
      </c>
      <c r="D15" s="2">
        <f t="shared" si="0"/>
        <v>447587500</v>
      </c>
      <c r="E15" s="1">
        <v>22861296</v>
      </c>
    </row>
    <row r="16" spans="1:7">
      <c r="A16">
        <v>15</v>
      </c>
      <c r="B16" s="1">
        <v>21471076</v>
      </c>
      <c r="C16" s="1">
        <v>377850000</v>
      </c>
      <c r="D16" s="2">
        <f t="shared" si="0"/>
        <v>399321076</v>
      </c>
      <c r="E16" s="1">
        <v>23001636</v>
      </c>
    </row>
    <row r="17" spans="1:7">
      <c r="A17">
        <v>16</v>
      </c>
      <c r="B17" s="1">
        <f>134434500</f>
        <v>134434500</v>
      </c>
      <c r="C17" s="1">
        <v>723793000</v>
      </c>
      <c r="D17" s="2">
        <f>B17+C17</f>
        <v>858227500</v>
      </c>
      <c r="E17" s="1">
        <v>10339523</v>
      </c>
    </row>
    <row r="18" spans="1:7">
      <c r="D18" s="9">
        <f>SUM(D2:D17)</f>
        <v>3292336942</v>
      </c>
      <c r="E18" s="4">
        <f>SUM(E2:E17)</f>
        <v>265582174</v>
      </c>
      <c r="G18" s="1">
        <v>49895856988</v>
      </c>
    </row>
    <row r="19" spans="1:7">
      <c r="D19" s="2">
        <f>2276455125</f>
        <v>2276455125</v>
      </c>
      <c r="E19" s="5">
        <f>142156978</f>
        <v>142156978</v>
      </c>
      <c r="G19" s="1">
        <v>2134298147</v>
      </c>
    </row>
    <row r="20" spans="1:7">
      <c r="D20" s="2">
        <f>D18+D19</f>
        <v>5568792067</v>
      </c>
      <c r="E20" s="1">
        <f>E18+E19</f>
        <v>407739152</v>
      </c>
    </row>
    <row r="21" spans="1:7">
      <c r="D21" s="6">
        <f>D20/2</f>
        <v>2784396033.5</v>
      </c>
      <c r="E21" s="3">
        <f>E20/2</f>
        <v>203869576</v>
      </c>
      <c r="G21" s="1">
        <v>2134298147</v>
      </c>
    </row>
    <row r="23" spans="1:7">
      <c r="D23" s="7">
        <f>D21/G2</f>
        <v>5.0462252771522352E-2</v>
      </c>
      <c r="E23" s="8">
        <f>E21/G2</f>
        <v>3.6947754388241146E-3</v>
      </c>
      <c r="G23" s="1">
        <v>52030155135</v>
      </c>
    </row>
    <row r="25" spans="1:7">
      <c r="A25" s="10"/>
      <c r="B25" s="11"/>
      <c r="D25" s="7"/>
    </row>
    <row r="26" spans="1:7">
      <c r="B26" s="11"/>
      <c r="D26" s="2"/>
    </row>
    <row r="27" spans="1:7">
      <c r="B27" s="11"/>
      <c r="D27" s="2"/>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RhD3VNecC6KSrkDU+NupgKPg63c=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kMhl7WXxW3PJOISQL8oWxzi1b7s=</DigestValue>
    </Reference>
  </SignedInfo>
  <SignatureValue>2MHZs2aZW4sffq9Tyy0WtzWel0kpXemZRn/zMaOa4wnDyoRQis3deKqlOhd7gCIjBHjgghn6u+4S
Xg0kXXYtwo2b0Mzvw5Ywx5C/RiguPsl6+DJR+rm+qsyx30cLum6gxJjSMlLdRFy6pnPWgr032dKT
LPzi119hL0sXSLT5YBc=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OuaS5skwVUh25z4ILeyLvB1V1Qg=</DigestValue>
      </Reference>
      <Reference URI="/xl/drawings/vmlDrawing3.vml?ContentType=application/vnd.openxmlformats-officedocument.vmlDrawing">
        <DigestMethod Algorithm="http://www.w3.org/2000/09/xmldsig#sha1"/>
        <DigestValue>PH14ddUdi9//k8XZ3iPXBs1fzLk=</DigestValue>
      </Reference>
      <Reference URI="/xl/drawings/vmlDrawing2.vml?ContentType=application/vnd.openxmlformats-officedocument.vmlDrawing">
        <DigestMethod Algorithm="http://www.w3.org/2000/09/xmldsig#sha1"/>
        <DigestValue>aOVBIKUNiKNwLBgKE6u+JX7RN+c=</DigestValue>
      </Reference>
      <Reference URI="/xl/drawings/vmlDrawing1.vml?ContentType=application/vnd.openxmlformats-officedocument.vmlDrawing">
        <DigestMethod Algorithm="http://www.w3.org/2000/09/xmldsig#sha1"/>
        <DigestValue>valS5R1PuHExU8xZZ5nCPaykoyg=</DigestValue>
      </Reference>
      <Reference URI="/xl/sharedStrings.xml?ContentType=application/vnd.openxmlformats-officedocument.spreadsheetml.sharedStrings+xml">
        <DigestMethod Algorithm="http://www.w3.org/2000/09/xmldsig#sha1"/>
        <DigestValue>tyjG/FFKAMf9Gab5eshda26jkvc=</DigestValue>
      </Reference>
      <Reference URI="/xl/styles.xml?ContentType=application/vnd.openxmlformats-officedocument.spreadsheetml.styles+xml">
        <DigestMethod Algorithm="http://www.w3.org/2000/09/xmldsig#sha1"/>
        <DigestValue>FwNZ/PYXIqYIban9gDDejFWmpwU=</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worksheets/sheet7.xml?ContentType=application/vnd.openxmlformats-officedocument.spreadsheetml.worksheet+xml">
        <DigestMethod Algorithm="http://www.w3.org/2000/09/xmldsig#sha1"/>
        <DigestValue>d4jy3TNO5aWuJSE6qgzTv11czlU=</DigestValue>
      </Reference>
      <Reference URI="/xl/printerSettings/printerSettings2.bin?ContentType=application/vnd.openxmlformats-officedocument.spreadsheetml.printerSettings">
        <DigestMethod Algorithm="http://www.w3.org/2000/09/xmldsig#sha1"/>
        <DigestValue>J1jtmoQS87xdUdVVhGM3ye8rU2U=</DigestValue>
      </Reference>
      <Reference URI="/xl/printerSettings/printerSettings4.bin?ContentType=application/vnd.openxmlformats-officedocument.spreadsheetml.printerSettings">
        <DigestMethod Algorithm="http://www.w3.org/2000/09/xmldsig#sha1"/>
        <DigestValue>NfeIhOJPtpk7o9ev1ty5ue1Uo4w=</DigestValue>
      </Reference>
      <Reference URI="/xl/theme/theme1.xml?ContentType=application/vnd.openxmlformats-officedocument.theme+xml">
        <DigestMethod Algorithm="http://www.w3.org/2000/09/xmldsig#sha1"/>
        <DigestValue>MBfsh6qj6yj77RmHbDz7Lb/rFTE=</DigestValue>
      </Reference>
      <Reference URI="/xl/worksheets/sheet5.xml?ContentType=application/vnd.openxmlformats-officedocument.spreadsheetml.worksheet+xml">
        <DigestMethod Algorithm="http://www.w3.org/2000/09/xmldsig#sha1"/>
        <DigestValue>ofAuuFfjMIepbwUndXl66LCLnPQ=</DigestValue>
      </Reference>
      <Reference URI="/xl/comments1.xml?ContentType=application/vnd.openxmlformats-officedocument.spreadsheetml.comments+xml">
        <DigestMethod Algorithm="http://www.w3.org/2000/09/xmldsig#sha1"/>
        <DigestValue>93jNNB/hjDNeeQ8nXgFSCyVN1II=</DigestValue>
      </Reference>
      <Reference URI="/xl/worksheets/sheet6.xml?ContentType=application/vnd.openxmlformats-officedocument.spreadsheetml.worksheet+xml">
        <DigestMethod Algorithm="http://www.w3.org/2000/09/xmldsig#sha1"/>
        <DigestValue>R1hE7fKjcAOjHSSMQrem5N7X+0c=</DigestValue>
      </Reference>
      <Reference URI="/xl/externalLinks/externalLink2.xml?ContentType=application/vnd.openxmlformats-officedocument.spreadsheetml.externalLink+xml">
        <DigestMethod Algorithm="http://www.w3.org/2000/09/xmldsig#sha1"/>
        <DigestValue>oDT79sa4rTi5RshtQbcozVpRMBY=</DigestValue>
      </Reference>
      <Reference URI="/xl/printerSettings/printerSettings5.bin?ContentType=application/vnd.openxmlformats-officedocument.spreadsheetml.printerSettings">
        <DigestMethod Algorithm="http://www.w3.org/2000/09/xmldsig#sha1"/>
        <DigestValue>NfeIhOJPtpk7o9ev1ty5ue1Uo4w=</DigestValue>
      </Reference>
      <Reference URI="/xl/media/image1.png?ContentType=image/png">
        <DigestMethod Algorithm="http://www.w3.org/2000/09/xmldsig#sha1"/>
        <DigestValue>9wISiuMVHuA6DvVlZTJptxouCmQ=</DigestValue>
      </Reference>
      <Reference URI="/xl/worksheets/sheet2.xml?ContentType=application/vnd.openxmlformats-officedocument.spreadsheetml.worksheet+xml">
        <DigestMethod Algorithm="http://www.w3.org/2000/09/xmldsig#sha1"/>
        <DigestValue>k7DkXNziJlNAYzFCwUrbf8ARLpA=</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worksheets/sheet4.xml?ContentType=application/vnd.openxmlformats-officedocument.spreadsheetml.worksheet+xml">
        <DigestMethod Algorithm="http://www.w3.org/2000/09/xmldsig#sha1"/>
        <DigestValue>7OMLQFJeiA/STTSd2ttS1i1Wvp0=</DigestValue>
      </Reference>
      <Reference URI="/xl/calcChain.xml?ContentType=application/vnd.openxmlformats-officedocument.spreadsheetml.calcChain+xml">
        <DigestMethod Algorithm="http://www.w3.org/2000/09/xmldsig#sha1"/>
        <DigestValue>tZsASNtqDiBIGjIWevfzxu4tTVs=</DigestValue>
      </Reference>
      <Reference URI="/xl/workbook.xml?ContentType=application/vnd.openxmlformats-officedocument.spreadsheetml.sheet.main+xml">
        <DigestMethod Algorithm="http://www.w3.org/2000/09/xmldsig#sha1"/>
        <DigestValue>77QTlbjaHNZSSWviCyAoZt11fSE=</DigestValue>
      </Reference>
      <Reference URI="/xl/worksheets/sheet1.xml?ContentType=application/vnd.openxmlformats-officedocument.spreadsheetml.worksheet+xml">
        <DigestMethod Algorithm="http://www.w3.org/2000/09/xmldsig#sha1"/>
        <DigestValue>ff4tOeXHXvniAFiST+MfPUkbrgs=</DigestValue>
      </Reference>
      <Reference URI="/xl/comments3.xml?ContentType=application/vnd.openxmlformats-officedocument.spreadsheetml.comments+xml">
        <DigestMethod Algorithm="http://www.w3.org/2000/09/xmldsig#sha1"/>
        <DigestValue>ALmo65xkJBpxh88P/aalokZsVbE=</DigestValue>
      </Reference>
      <Reference URI="/xl/comments2.xml?ContentType=application/vnd.openxmlformats-officedocument.spreadsheetml.comments+xml">
        <DigestMethod Algorithm="http://www.w3.org/2000/09/xmldsig#sha1"/>
        <DigestValue>9Rg6neMy+Bu3dIUcpHpulU81fyI=</DigestValue>
      </Reference>
      <Reference URI="/xl/printerSettings/printerSettings3.bin?ContentType=application/vnd.openxmlformats-officedocument.spreadsheetml.printerSettings">
        <DigestMethod Algorithm="http://www.w3.org/2000/09/xmldsig#sha1"/>
        <DigestValue>J1jtmoQS87xdUdVVhGM3ye8rU2U=</DigestValue>
      </Reference>
      <Reference URI="/xl/drawings/vmlDrawing4.vml?ContentType=application/vnd.openxmlformats-officedocument.vmlDrawing">
        <DigestMethod Algorithm="http://www.w3.org/2000/09/xmldsig#sha1"/>
        <DigestValue>ui4Mrzb7Bd4QYTesvlaNTjJqsTU=</DigestValue>
      </Reference>
      <Reference URI="/xl/worksheets/sheet3.xml?ContentType=application/vnd.openxmlformats-officedocument.spreadsheetml.worksheet+xml">
        <DigestMethod Algorithm="http://www.w3.org/2000/09/xmldsig#sha1"/>
        <DigestValue>VUmJ8LhGmzY93AA4rQxk8/j+y78=</DigestValue>
      </Reference>
      <Reference URI="/xl/printerSettings/printerSettings6.bin?ContentType=application/vnd.openxmlformats-officedocument.spreadsheetml.printerSettings">
        <DigestMethod Algorithm="http://www.w3.org/2000/09/xmldsig#sha1"/>
        <DigestValue>NfeIhOJPtpk7o9ev1ty5ue1Uo4w=</DigestValue>
      </Reference>
      <Reference URI="/xl/drawings/vmlDrawing6.vml?ContentType=application/vnd.openxmlformats-officedocument.vmlDrawing">
        <DigestMethod Algorithm="http://www.w3.org/2000/09/xmldsig#sha1"/>
        <DigestValue>COoGOSXUQ6vBfKAu8SLPoZnrTKs=</DigestValue>
      </Reference>
      <Reference URI="/xl/drawings/vmlDrawing5.vml?ContentType=application/vnd.openxmlformats-officedocument.vmlDrawing">
        <DigestMethod Algorithm="http://www.w3.org/2000/09/xmldsig#sha1"/>
        <DigestValue>GoXqo/XDkKdqP+kR7o1isQstTcQ=</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chbyYiOmO6x7IZcHxwmO15ASCso=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vmlDrawing3.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eI188bPj4EHlpg+MDIh7RLJLBrU=</DigestValue>
      </Reference>
      <Reference URI="/xl/drawings/_rels/vmlDrawing4.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vmlDrawing6.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AjC6k3XZR+HkYRuPYHQMgyuOvFQ=</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YlZmPWhjBrzuDLeBF0nuM2tmJkM=</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3QonPxtbdmvARKEhxxZxQ3nc3vc=</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Noqq54xuFBCi3XL2goQrV4yJ8Ow=</DigestValue>
      </Reference>
    </Manifest>
    <SignatureProperties>
      <SignatureProperty Id="idSignatureTime" Target="#idPackageSignature">
        <mdssi:SignatureTime>
          <mdssi:Format>YYYY-MM-DDThh:mm:ssTZD</mdssi:Format>
          <mdssi:Value>2023-04-19T09:07:37Z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2023-04-19T09:07:37Z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gL8ras3lEjQugk8ehnwmJf+MGzQ=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v8t97sJtXNcaCprVXbP0QYU5fv0=</DigestValue>
    </Reference>
  </SignedInfo>
  <SignatureValue>Ajf52uik1aUjRTxIdFLfsU90ikSy3s979O9BodtPu79KR4SFOceu/c58q4ZfmSZG3pPHpd16pdB2
5hZkeRNLkrIQngVJp0Q0WdyrSh+ZBgXINEqSWZSXdP2vcr7BVgX87bfYWv1EIhmsbXpH3J5r6Rm3
BVX7IiiEVvZn+1nngRI=</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tZsASNtqDiBIGjIWevfzxu4tTVs=</DigestValue>
      </Reference>
      <Reference URI="/xl/comments1.xml?ContentType=application/vnd.openxmlformats-officedocument.spreadsheetml.comments+xml">
        <DigestMethod Algorithm="http://www.w3.org/2000/09/xmldsig#sha1"/>
        <DigestValue>93jNNB/hjDNeeQ8nXgFSCyVN1II=</DigestValue>
      </Reference>
      <Reference URI="/xl/comments2.xml?ContentType=application/vnd.openxmlformats-officedocument.spreadsheetml.comments+xml">
        <DigestMethod Algorithm="http://www.w3.org/2000/09/xmldsig#sha1"/>
        <DigestValue>9Rg6neMy+Bu3dIUcpHpulU81fyI=</DigestValue>
      </Reference>
      <Reference URI="/xl/comments3.xml?ContentType=application/vnd.openxmlformats-officedocument.spreadsheetml.comments+xml">
        <DigestMethod Algorithm="http://www.w3.org/2000/09/xmldsig#sha1"/>
        <DigestValue>ALmo65xkJBpxh88P/aalokZsVbE=</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valS5R1PuHExU8xZZ5nCPaykoyg=</DigestValue>
      </Reference>
      <Reference URI="/xl/drawings/vmlDrawing2.vml?ContentType=application/vnd.openxmlformats-officedocument.vmlDrawing">
        <DigestMethod Algorithm="http://www.w3.org/2000/09/xmldsig#sha1"/>
        <DigestValue>aOVBIKUNiKNwLBgKE6u+JX7RN+c=</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GoXqo/XDkKdqP+kR7o1isQstTcQ=</DigestValue>
      </Reference>
      <Reference URI="/xl/drawings/vmlDrawing6.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J1jtmoQS87xdUdVVhGM3ye8rU2U=</DigestValue>
      </Reference>
      <Reference URI="/xl/printerSettings/printerSettings2.bin?ContentType=application/vnd.openxmlformats-officedocument.spreadsheetml.printerSettings">
        <DigestMethod Algorithm="http://www.w3.org/2000/09/xmldsig#sha1"/>
        <DigestValue>J1jtmoQS87xdUdVVhGM3ye8rU2U=</DigestValue>
      </Reference>
      <Reference URI="/xl/printerSettings/printerSettings3.bin?ContentType=application/vnd.openxmlformats-officedocument.spreadsheetml.printerSettings">
        <DigestMethod Algorithm="http://www.w3.org/2000/09/xmldsig#sha1"/>
        <DigestValue>J1jtmoQS87xdUdVVhGM3ye8rU2U=</DigestValue>
      </Reference>
      <Reference URI="/xl/printerSettings/printerSettings4.bin?ContentType=application/vnd.openxmlformats-officedocument.spreadsheetml.printerSettings">
        <DigestMethod Algorithm="http://www.w3.org/2000/09/xmldsig#sha1"/>
        <DigestValue>NfeIhOJPtpk7o9ev1ty5ue1Uo4w=</DigestValue>
      </Reference>
      <Reference URI="/xl/printerSettings/printerSettings5.bin?ContentType=application/vnd.openxmlformats-officedocument.spreadsheetml.printerSettings">
        <DigestMethod Algorithm="http://www.w3.org/2000/09/xmldsig#sha1"/>
        <DigestValue>NfeIhOJPtpk7o9ev1ty5ue1Uo4w=</DigestValue>
      </Reference>
      <Reference URI="/xl/printerSettings/printerSettings6.bin?ContentType=application/vnd.openxmlformats-officedocument.spreadsheetml.printerSettings">
        <DigestMethod Algorithm="http://www.w3.org/2000/09/xmldsig#sha1"/>
        <DigestValue>NfeIhOJPtpk7o9ev1ty5ue1Uo4w=</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tyjG/FFKAMf9Gab5eshda26jkvc=</DigestValue>
      </Reference>
      <Reference URI="/xl/styles.xml?ContentType=application/vnd.openxmlformats-officedocument.spreadsheetml.styles+xml">
        <DigestMethod Algorithm="http://www.w3.org/2000/09/xmldsig#sha1"/>
        <DigestValue>FwNZ/PYXIqYIban9gDDejFWmpwU=</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77QTlbjaHNZSSWviCyAoZt11fSE=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3QonPxtbdmvARKEhxxZxQ3nc3vc=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ff4tOeXHXvniAFiST+MfPUkbrgs=</DigestValue>
      </Reference>
      <Reference URI="/xl/worksheets/sheet2.xml?ContentType=application/vnd.openxmlformats-officedocument.spreadsheetml.worksheet+xml">
        <DigestMethod Algorithm="http://www.w3.org/2000/09/xmldsig#sha1"/>
        <DigestValue>k7DkXNziJlNAYzFCwUrbf8ARLpA=</DigestValue>
      </Reference>
      <Reference URI="/xl/worksheets/sheet3.xml?ContentType=application/vnd.openxmlformats-officedocument.spreadsheetml.worksheet+xml">
        <DigestMethod Algorithm="http://www.w3.org/2000/09/xmldsig#sha1"/>
        <DigestValue>VUmJ8LhGmzY93AA4rQxk8/j+y78=</DigestValue>
      </Reference>
      <Reference URI="/xl/worksheets/sheet4.xml?ContentType=application/vnd.openxmlformats-officedocument.spreadsheetml.worksheet+xml">
        <DigestMethod Algorithm="http://www.w3.org/2000/09/xmldsig#sha1"/>
        <DigestValue>7OMLQFJeiA/STTSd2ttS1i1Wvp0=</DigestValue>
      </Reference>
      <Reference URI="/xl/worksheets/sheet5.xml?ContentType=application/vnd.openxmlformats-officedocument.spreadsheetml.worksheet+xml">
        <DigestMethod Algorithm="http://www.w3.org/2000/09/xmldsig#sha1"/>
        <DigestValue>ofAuuFfjMIepbwUndXl66LCLnPQ=</DigestValue>
      </Reference>
      <Reference URI="/xl/worksheets/sheet6.xml?ContentType=application/vnd.openxmlformats-officedocument.spreadsheetml.worksheet+xml">
        <DigestMethod Algorithm="http://www.w3.org/2000/09/xmldsig#sha1"/>
        <DigestValue>R1hE7fKjcAOjHSSMQrem5N7X+0c=</DigestValue>
      </Reference>
      <Reference URI="/xl/worksheets/sheet7.xml?ContentType=application/vnd.openxmlformats-officedocument.spreadsheetml.worksheet+xml">
        <DigestMethod Algorithm="http://www.w3.org/2000/09/xmldsig#sha1"/>
        <DigestValue>d4jy3TNO5aWuJSE6qgzTv11czlU=</DigestValue>
      </Reference>
    </Manifest>
    <SignatureProperties>
      <SignatureProperty Id="idSignatureTime" Target="#idPackageSignature">
        <mdssi:SignatureTime xmlns:mdssi="http://schemas.openxmlformats.org/package/2006/digital-signature">
          <mdssi:Format>YYYY-MM-DDThh:mm:ssTZD</mdssi:Format>
          <mdssi:Value>2023-04-20T13:12:19Z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2023-04-20T13:12:19Z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1.CDKT</vt:lpstr>
      <vt:lpstr>2.KQKD</vt:lpstr>
      <vt:lpstr>NOTICE TO FS</vt:lpstr>
      <vt:lpstr>B05</vt:lpstr>
      <vt:lpstr>B06</vt:lpstr>
      <vt:lpstr>B07</vt:lpstr>
      <vt:lpstr>Sheet1</vt:lpstr>
      <vt:lpstr>'1.CDKT'!Print_Area</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NGUYEN VIET HA</cp:lastModifiedBy>
  <cp:lastPrinted>2023-04-19T09:03:22Z</cp:lastPrinted>
  <dcterms:created xsi:type="dcterms:W3CDTF">2017-04-05T01:53:57Z</dcterms:created>
  <dcterms:modified xsi:type="dcterms:W3CDTF">2023-04-19T09:05:57Z</dcterms:modified>
</cp:coreProperties>
</file>