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D19" i="27" l="1"/>
  <c r="D18" i="27"/>
  <c r="F25" i="27" l="1"/>
  <c r="G19" i="27"/>
  <c r="D20" i="27" s="1"/>
  <c r="E25" i="27" l="1"/>
  <c r="E52" i="27"/>
  <c r="E53" i="27" s="1"/>
  <c r="E30" i="27" l="1"/>
  <c r="E37" i="27" l="1"/>
  <c r="E39" i="27" s="1"/>
  <c r="E31" i="27"/>
  <c r="E45" i="27" s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<sst xmlns="http://schemas.openxmlformats.org/spreadsheetml/2006/main" count="1388" uniqueCount="597">
  <si>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</si>
  <si>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</si>
  <si>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</si>
  <si>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</si>
  <si>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</si>
  <si>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</si>
  <si>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</si>
  <si>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</si>
  <si>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</si>
  <si>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</si>
  <si>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</si>
  <si>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</si>
  <si>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</si>
  <si>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</si>
  <si>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</si>
  <si>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</si>
  <si>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</si>
  <si>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</si>
  <si>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</si>
  <si>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</si>
  <si>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</si>
  <si>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</si>
  <si>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</si>
  <si>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</si>
  <si>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</si>
  <si>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</si>
  <si>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</si>
  <si>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</si>
  <si>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</si>
  <si>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</si>
  <si>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</si>
  <si>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</si>
  <si>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</si>
  <si>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</si>
  <si>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</si>
  <si>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</si>
  <si>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</si>
  <si>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</si>
  <si>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</si>
  <si>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</si>
  <si>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</si>
  <si>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</si>
  <si>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</si>
  <si>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</si>
  <si>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</si>
  <si>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</si>
  <si>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</si>
  <si>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</si>
  <si>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</si>
  <si>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</si>
  <si>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</si>
  <si>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</si>
  <si>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</si>
  <si>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</si>
  <si>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</si>
  <si>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</si>
  <si>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</si>
  <si>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</si>
  <si>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</si>
  <si>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</si>
  <si>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</si>
  <si>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</si>
  <si>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</si>
  <si>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</si>
  <si>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</si>
  <si>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</si>
  <si>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</si>
  <si>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</si>
  <si>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</si>
  <si>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</si>
  <si>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</si>
  <si>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</si>
  <si>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</si>
  <si>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</si>
  <si>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</si>
  <si>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</si>
  <si>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</si>
  <si>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</si>
  <si>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</si>
  <si>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</si>
  <si>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</si>
  <si>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</si>
  <si>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</si>
  <si>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</si>
  <si>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</si>
  <si>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</si>
  <si>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</si>
  <si>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</si>
  <si>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</si>
  <si>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</si>
  <si>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</si>
  <si>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</si>
  <si>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</si>
  <si>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</si>
  <si>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</si>
  <si>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</si>
  <si>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</si>
  <si>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</si>
  <si>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</si>
  <si>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</si>
  <si>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</si>
  <si>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</si>
  <si>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</si>
  <si>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</si>
  <si>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</si>
  <si>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</si>
  <si>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</si>
  <si>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</si>
  <si>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</si>
  <si>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</si>
  <si>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</si>
  <si>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</si>
  <si>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</si>
  <si>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</si>
  <si>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</si>
  <si>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</si>
  <si>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</si>
  <si>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</si>
  <si>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</si>
  <si>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</si>
  <si>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</si>
  <si>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</si>
  <si>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</si>
  <si>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</si>
  <si>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</si>
  <si>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</si>
  <si>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</si>
  <si>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</si>
  <si>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</si>
  <si>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</si>
  <si>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</si>
  <si>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</si>
  <si>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</si>
  <si>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</si>
  <si>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</si>
  <si>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</si>
  <si>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</si>
  <si>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</si>
  <si>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</si>
  <si>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</si>
  <si>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</si>
  <si>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</si>
  <si>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</si>
  <si>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</si>
  <si>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</si>
  <si>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</si>
  <si>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</si>
  <si>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</si>
  <si>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</si>
  <si>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</si>
  <si>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</si>
  <si>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</si>
  <si>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</si>
  <si>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</si>
  <si>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</si>
  <si>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</si>
  <si>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</si>
  <si>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</si>
  <si>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</si>
  <si>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</si>
  <si>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</si>
  <si>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</si>
  <si>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</si>
  <si>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</si>
  <si>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</si>
  <si>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</si>
  <si>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</si>
  <si>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</si>
  <si>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</si>
  <si>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</si>
  <si>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</si>
  <si>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</si>
  <si>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</si>
  <si>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</si>
  <si>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</si>
  <si>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</si>
  <si>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</si>
  <si>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</si>
  <si>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</si>
  <si>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</si>
  <si>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</si>
  <si>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</si>
  <si>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</si>
  <si>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</si>
  <si>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</si>
  <si>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</si>
  <si>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</si>
  <si>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</si>
  <si>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</si>
  <si>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</si>
  <si>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</si>
  <si>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</si>
  <si>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</si>
  <si>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</si>
  <si>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</si>
  <si>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</si>
  <si>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</si>
  <si>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</si>
  <si>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</si>
  <si>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</si>
  <si>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</si>
  <si>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</si>
  <si>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</si>
  <si>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</si>
  <si>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</si>
  <si>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</si>
  <si>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</si>
  <si>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</si>
  <si>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</si>
  <si>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</si>
  <si>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</si>
  <si>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</si>
  <si>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</si>
  <si>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</si>
  <si>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</si>
  <si>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</si>
  <si>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</si>
  <si>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</si>
  <si>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</si>
  <si>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</si>
  <si>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</si>
  <si>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</si>
  <si>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</si>
  <si>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</si>
  <si>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</si>
  <si>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</si>
  <si>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</si>
  <si>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</si>
  <si>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</si>
  <si>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</si>
  <si>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</si>
  <si>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</si>
  <si>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</si>
  <si>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</si>
  <si>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</si>
  <si>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</si>
  <si>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</si>
  <si>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</si>
  <si>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</si>
  <si>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</si>
  <si>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</si>
  <si>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</si>
  <si>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</si>
  <si>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</si>
  <si>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</si>
  <si>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</si>
  <si>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</si>
  <si>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</si>
  <si>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</si>
  <si>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</si>
  <si>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</si>
  <si>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</si>
  <si>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</si>
  <si>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</si>
  <si>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</si>
  <si>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</si>
  <si>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</si>
  <si>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</si>
  <si>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</si>
  <si>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</si>
  <si>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</si>
  <si>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</si>
  <si>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</si>
  <si>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</si>
  <si>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</si>
  <si>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</si>
  <si>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</si>
  <si>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</si>
  <si>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</si>
  <si>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</si>
  <si>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</si>
  <si>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</si>
  <si>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</si>
  <si>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</si>
  <si>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</si>
  <si>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</si>
  <si>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</si>
  <si>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</si>
  <si>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</si>
  <si>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</si>
  <si>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</si>
  <si>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</si>
  <si>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</si>
  <si>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</si>
  <si>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</si>
  <si>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</si>
  <si>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</si>
  <si>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</si>
  <si>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</si>
  <si>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</si>
  <si>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</si>
  <si>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</si>
  <si>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</si>
  <si>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</si>
  <si>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</si>
  <si>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</si>
  <si>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</si>
  <si>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</si>
  <si>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</si>
  <si>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</si>
  <si>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</si>
  <si>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</si>
  <si>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</si>
  <si>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</si>
  <si>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</si>
  <si>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</si>
  <si>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</si>
  <si>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</si>
  <si>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</si>
  <si>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</si>
  <si>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</si>
  <si>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</si>
  <si>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</si>
  <si>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</si>
  <si>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</si>
  <si>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</si>
  <si>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</si>
  <si>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</si>
  <si>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</si>
  <si>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</si>
  <si>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</si>
  <si>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</si>
  <si>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</si>
  <si>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</si>
  <si>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</si>
  <si>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</si>
  <si>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</si>
  <si>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</si>
  <si>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</si>
  <si>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</si>
  <si>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</si>
  <si>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</si>
  <si>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</si>
  <si>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</si>
  <si>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</si>
  <si>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</si>
  <si>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</si>
  <si>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</si>
  <si>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</si>
  <si>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</si>
  <si>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</si>
  <si>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</si>
  <si>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</si>
  <si>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</si>
  <si>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</si>
  <si>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</si>
  <si>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</si>
  <si>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</si>
  <si>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</si>
  <si>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</si>
  <si>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</si>
  <si>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</si>
  <si>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</si>
  <si>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</si>
  <si>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</si>
  <si>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</si>
  <si>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</si>
  <si>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</si>
  <si>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</si>
  <si>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</si>
  <si>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</si>
  <si>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</si>
  <si>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</si>
  <si>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</si>
  <si>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</si>
  <si>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</si>
  <si>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</si>
  <si>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</si>
  <si>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</si>
  <si>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</si>
  <si>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</si>
  <si>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</si>
  <si>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</si>
  <si>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</si>
  <si>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</si>
  <si>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</si>
  <si>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</si>
  <si>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</si>
  <si>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</si>
  <si>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</si>
  <si>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</si>
  <si>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</si>
  <si>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</si>
  <si>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</si>
  <si>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</si>
  <si>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</si>
  <si>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</si>
  <si>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</si>
  <si>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</si>
  <si>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</si>
  <si>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</si>
  <si>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</si>
  <si>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</si>
  <si>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</si>
  <si>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</si>
  <si>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</si>
  <si>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</si>
  <si>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</si>
  <si>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</si>
  <si>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</si>
  <si>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</si>
  <si>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</si>
  <si>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</si>
  <si>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</si>
  <si>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</si>
  <si>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</si>
  <si>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</si>
  <si>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</si>
  <si>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</si>
  <si>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</si>
  <si>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</si>
  <si>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</si>
  <si>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</si>
  <si>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</si>
  <si>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</si>
  <si>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</si>
  <si>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</si>
  <si>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</si>
  <si>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</si>
  <si>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</si>
  <si>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</si>
  <si>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</si>
  <si>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</si>
  <si>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</si>
  <si>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</si>
  <si>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</si>
  <si>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</si>
  <si>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</si>
  <si>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</si>
  <si>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</si>
  <si>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</si>
  <si>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</si>
  <si>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</si>
  <si>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</si>
  <si>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</si>
  <si>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</si>
  <si>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</si>
  <si>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</si>
  <si>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</si>
  <si>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</si>
  <si>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</si>
  <si>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</si>
  <si>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</si>
  <si>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</si>
  <si>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</si>
  <si>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</si>
  <si>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</si>
  <si>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</si>
  <si>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</si>
  <si>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</si>
  <si>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</si>
  <si>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</si>
  <si>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</si>
  <si>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</si>
  <si>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</si>
  <si>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</si>
  <si>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</si>
  <si>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</si>
  <si>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</si>
  <si>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</si>
  <si>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</si>
  <si>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</si>
  <si>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</si>
  <si>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</si>
  <si>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</si>
  <si>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</si>
  <si>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</si>
  <si>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</si>
  <si>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</si>
  <si>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</si>
  <si>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</si>
  <si>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</si>
  <si>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</si>
  <si>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</si>
  <si>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</si>
  <si>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</si>
  <si>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</si>
  <si>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</si>
  <si>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</si>
  <si>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</si>
  <si>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</si>
  <si>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</si>
  <si>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</si>
  <si>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</si>
  <si>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</si>
  <si>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</si>
  <si>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</si>
  <si>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</si>
  <si>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</si>
  <si>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</si>
  <si>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</si>
  <si>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</si>
  <si>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</si>
  <si>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</si>
  <si>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</si>
  <si>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</si>
  <si>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</si>
  <si>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</si>
  <si>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</si>
  <si>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</si>
  <si>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</si>
  <si>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</si>
  <si>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</si>
  <si>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</si>
  <si>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</si>
  <si>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</si>
  <si>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</si>
  <si>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</si>
  <si>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</si>
  <si>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</si>
  <si>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</si>
  <si>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</si>
  <si>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</si>
  <si>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</si>
  <si>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</si>
  <si>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</si>
  <si>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</si>
  <si>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</si>
  <si>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</si>
  <si>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</si>
  <si>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</si>
  <si>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</si>
  <si>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</si>
  <si>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</si>
  <si>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</si>
  <si>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</si>
  <si>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</si>
  <si>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</si>
  <si>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</si>
  <si>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</si>
  <si>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</si>
  <si>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</si>
  <si>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</si>
  <si>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</si>
  <si>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</si>
  <si>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</si>
  <si>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</si>
  <si>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</si>
  <si>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</si>
  <si>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</si>
  <si>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</si>
  <si>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</si>
  <si>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</si>
  <si>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</si>
  <si>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</si>
  <si>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</si>
  <si>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</si>
  <si>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</si>
  <si>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</si>
  <si>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</si>
  <si>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</si>
  <si>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</si>
  <si>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</si>
  <si>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</si>
  <si>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</si>
  <si>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</si>
  <si>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</si>
  <si>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</si>
  <si>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</si>
  <si>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</si>
  <si>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</si>
  <si>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</si>
  <si>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</si>
  <si>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</si>
  <si>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</si>
  <si>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</si>
  <si>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</si>
  <si>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</si>
  <si>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</si>
  <si>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</si>
  <si>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</si>
  <si>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</si>
  <si>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Quỹ đầu tư Trái Phiếu linh hoạt Techcom</t>
  </si>
  <si>
    <t>Techcom Flexi Bond Fund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</si>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</sst>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3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/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3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C29" zoomScaleNormal="100" workbookViewId="0">
      <selection activeCell="E52" sqref="E52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7.625" style="168" bestFit="1" customWidth="1"/>
    <col min="9" max="9" width="14.875" style="168" bestFit="1" customWidth="1"/>
    <col min="10" max="10" width="11.875" style="168" bestFit="1" customWidth="1"/>
    <col min="11" max="11" width="19" style="168" bestFit="1" customWidth="1"/>
    <col min="12" max="16384" width="9.1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586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572</v>
      </c>
    </row>
    <row r="17" spans="1:11" ht="15.75" customHeight="1">
      <c r="A17" s="173"/>
      <c r="B17" s="174" t="s">
        <v>539</v>
      </c>
      <c r="C17" s="173"/>
      <c r="D17" s="174" t="s">
        <v>573</v>
      </c>
    </row>
    <row r="18" spans="1:11" s="175" customFormat="1" ht="15.75" customHeight="1">
      <c r="A18" s="361" t="s">
        <v>574</v>
      </c>
      <c r="B18" s="361"/>
      <c r="C18" s="361"/>
      <c r="D18" s="161" t="str">
        <f>"Từ ngày "&amp;TEXT(G18,"dd/mm/yyyy")&amp;" đến "&amp;TEXT(G19,"dd/mm/yyyy")</f>
        <v>Từ ngày 29/05/2023 đến 04/06/2023</v>
      </c>
      <c r="G18" s="176">
        <v>45075</v>
      </c>
    </row>
    <row r="19" spans="1:11" ht="15.75" customHeight="1">
      <c r="A19" s="177"/>
      <c r="B19" s="178" t="s">
        <v>575</v>
      </c>
      <c r="C19" s="177"/>
      <c r="D19" s="162" t="str">
        <f>"From "&amp;TEXT(G18,"dd/mm/yyyy")&amp;" to "&amp;TEXT(G19,"dd/mm/yyyy")</f>
        <v>From 29/05/2023 to 04/06/2023</v>
      </c>
      <c r="G19" s="176">
        <f>+G18+6</f>
        <v>45081</v>
      </c>
      <c r="H19" s="179"/>
    </row>
    <row r="20" spans="1:11" ht="15.75" customHeight="1">
      <c r="A20" s="180">
        <v>5</v>
      </c>
      <c r="B20" s="180" t="s">
        <v>584</v>
      </c>
      <c r="C20" s="180"/>
      <c r="D20" s="181">
        <f>G19+1</f>
        <v>45082</v>
      </c>
      <c r="E20" s="182"/>
      <c r="F20" s="182"/>
      <c r="G20" s="176"/>
      <c r="H20" s="176"/>
    </row>
    <row r="21" spans="1:11" ht="15.75" customHeight="1">
      <c r="A21" s="177"/>
      <c r="B21" s="178" t="s">
        <v>585</v>
      </c>
      <c r="C21" s="177"/>
      <c r="D21" s="376">
        <f>D20</f>
        <v>45082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3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4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45081</v>
      </c>
      <c r="F25" s="191">
        <f>+G18-1</f>
        <v>45074</v>
      </c>
      <c r="G25" s="192"/>
      <c r="H25" s="179"/>
      <c r="K25" s="185"/>
    </row>
    <row r="26" spans="1:11" ht="15.75" customHeight="1">
      <c r="A26" s="364" t="s">
        <v>576</v>
      </c>
      <c r="B26" s="365"/>
      <c r="C26" s="193" t="s">
        <v>544</v>
      </c>
      <c r="D26" s="193"/>
      <c r="E26" s="194"/>
      <c r="F26" s="275"/>
      <c r="H26" s="179"/>
      <c r="K26" s="195"/>
    </row>
    <row r="27" spans="1:11" ht="15.75" customHeight="1">
      <c r="A27" s="196"/>
      <c r="B27" s="197"/>
      <c r="C27" s="198" t="s">
        <v>545</v>
      </c>
      <c r="D27" s="199"/>
      <c r="E27" s="300"/>
      <c r="F27" s="278"/>
      <c r="H27" s="200"/>
      <c r="K27" s="195"/>
    </row>
    <row r="28" spans="1:11" ht="15.75" customHeight="1">
      <c r="A28" s="357">
        <v>1</v>
      </c>
      <c r="B28" s="358"/>
      <c r="C28" s="201" t="s">
        <v>546</v>
      </c>
      <c r="D28" s="202"/>
      <c r="E28" s="301"/>
      <c r="F28" s="302"/>
      <c r="H28" s="203"/>
      <c r="K28" s="195"/>
    </row>
    <row r="29" spans="1:11" ht="15.75" customHeight="1">
      <c r="A29" s="204"/>
      <c r="B29" s="205"/>
      <c r="C29" s="206" t="s">
        <v>547</v>
      </c>
      <c r="D29" s="207"/>
      <c r="E29" s="277"/>
      <c r="F29" s="278"/>
      <c r="H29" s="203"/>
      <c r="K29" s="195"/>
    </row>
    <row r="30" spans="1:11" ht="15.75" customHeight="1">
      <c r="A30" s="359">
        <v>1.1000000000000001</v>
      </c>
      <c r="B30" s="360"/>
      <c r="C30" s="208" t="s">
        <v>588</v>
      </c>
      <c r="D30" s="209"/>
      <c r="E30" s="163">
        <f>F34</f>
        <v>69797716287</v>
      </c>
      <c r="F30" s="284">
        <v>69128171967</v>
      </c>
      <c r="G30" s="210"/>
      <c r="H30" s="211"/>
      <c r="I30" s="210"/>
      <c r="J30" s="210"/>
      <c r="K30" s="185"/>
    </row>
    <row r="31" spans="1:11" ht="15.75" customHeight="1">
      <c r="A31" s="362">
        <v>1.2</v>
      </c>
      <c r="B31" s="363"/>
      <c r="C31" s="212" t="s">
        <v>589</v>
      </c>
      <c r="D31" s="213"/>
      <c r="E31" s="261">
        <f>F35</f>
        <v>11969.76</v>
      </c>
      <c r="F31" s="285">
        <v>11927.98</v>
      </c>
      <c r="G31" s="210"/>
      <c r="H31" s="211"/>
      <c r="I31" s="210"/>
      <c r="J31" s="210"/>
      <c r="K31" s="185"/>
    </row>
    <row r="32" spans="1:11" ht="15.75" customHeight="1">
      <c r="A32" s="357">
        <v>2</v>
      </c>
      <c r="B32" s="358"/>
      <c r="C32" s="201" t="s">
        <v>548</v>
      </c>
      <c r="D32" s="202"/>
      <c r="E32" s="262"/>
      <c r="F32" s="286"/>
      <c r="G32" s="210"/>
      <c r="H32" s="211"/>
      <c r="I32" s="210"/>
      <c r="J32" s="210"/>
      <c r="K32" s="185"/>
    </row>
    <row r="33" spans="1:11" ht="15.75" customHeight="1">
      <c r="A33" s="214"/>
      <c r="B33" s="215"/>
      <c r="C33" s="212" t="s">
        <v>549</v>
      </c>
      <c r="D33" s="207"/>
      <c r="E33" s="263"/>
      <c r="F33" s="287"/>
      <c r="G33" s="210"/>
      <c r="H33" s="211"/>
      <c r="I33" s="210"/>
      <c r="J33" s="210"/>
      <c r="K33" s="185"/>
    </row>
    <row r="34" spans="1:11" ht="15.75" customHeight="1">
      <c r="A34" s="359">
        <v>2.1</v>
      </c>
      <c r="B34" s="360"/>
      <c r="C34" s="208" t="s">
        <v>590</v>
      </c>
      <c r="D34" s="209"/>
      <c r="E34" s="163">
        <v>73411274190</v>
      </c>
      <c r="F34" s="284">
        <v>69797716287</v>
      </c>
      <c r="G34" s="210"/>
      <c r="H34" s="211"/>
      <c r="I34" s="210"/>
      <c r="J34" s="210"/>
      <c r="K34" s="216"/>
    </row>
    <row r="35" spans="1:11" ht="15.75" customHeight="1">
      <c r="A35" s="362">
        <v>2.2000000000000002</v>
      </c>
      <c r="B35" s="363"/>
      <c r="C35" s="217" t="s">
        <v>591</v>
      </c>
      <c r="D35" s="207"/>
      <c r="E35" s="261">
        <v>12574.03</v>
      </c>
      <c r="F35" s="285">
        <v>11969.76</v>
      </c>
      <c r="G35" s="210"/>
      <c r="H35" s="211"/>
      <c r="I35" s="210"/>
      <c r="J35" s="210"/>
    </row>
    <row r="36" spans="1:11" ht="15.75" customHeight="1">
      <c r="A36" s="344">
        <v>3</v>
      </c>
      <c r="B36" s="345"/>
      <c r="C36" s="218" t="s">
        <v>579</v>
      </c>
      <c r="D36" s="219"/>
      <c r="E36" s="264"/>
      <c r="F36" s="288"/>
      <c r="G36" s="210"/>
      <c r="H36" s="211"/>
      <c r="I36" s="210"/>
      <c r="J36" s="210"/>
    </row>
    <row r="37" spans="1:11" ht="15.75" customHeight="1">
      <c r="A37" s="220"/>
      <c r="B37" s="221"/>
      <c r="C37" s="222" t="s">
        <v>580</v>
      </c>
      <c r="D37" s="223"/>
      <c r="E37" s="276">
        <f>E34-E30</f>
        <v>3613557903</v>
      </c>
      <c r="F37" s="289">
        <v>669544320</v>
      </c>
      <c r="G37" s="210"/>
      <c r="H37" s="211"/>
      <c r="I37" s="210"/>
      <c r="J37" s="210"/>
    </row>
    <row r="38" spans="1:11" ht="15.75" customHeight="1">
      <c r="A38" s="346">
        <v>3.1</v>
      </c>
      <c r="B38" s="347"/>
      <c r="C38" s="224" t="s">
        <v>550</v>
      </c>
      <c r="D38" s="225"/>
      <c r="E38" s="264"/>
      <c r="F38" s="288"/>
      <c r="G38" s="210"/>
      <c r="H38" s="211"/>
      <c r="I38" s="210"/>
      <c r="J38" s="210"/>
    </row>
    <row r="39" spans="1:11" ht="15.75" customHeight="1">
      <c r="A39" s="226"/>
      <c r="B39" s="227"/>
      <c r="C39" s="222" t="s">
        <v>551</v>
      </c>
      <c r="D39" s="228"/>
      <c r="E39" s="265">
        <f>E37-E41</f>
        <v>3525624477</v>
      </c>
      <c r="F39" s="290">
        <v>245387004</v>
      </c>
      <c r="G39" s="210"/>
      <c r="H39" s="211"/>
      <c r="I39" s="210"/>
      <c r="J39" s="210"/>
    </row>
    <row r="40" spans="1:11" ht="15.75" customHeight="1">
      <c r="A40" s="348">
        <v>3.2</v>
      </c>
      <c r="B40" s="349"/>
      <c r="C40" s="229" t="s">
        <v>587</v>
      </c>
      <c r="D40" s="230"/>
      <c r="E40" s="266"/>
      <c r="F40" s="291"/>
      <c r="G40" s="210"/>
      <c r="H40" s="211"/>
      <c r="I40" s="210"/>
      <c r="J40" s="210"/>
    </row>
    <row r="41" spans="1:11" ht="15.75" customHeight="1">
      <c r="A41" s="231"/>
      <c r="B41" s="232"/>
      <c r="C41" s="167" t="s">
        <v>582</v>
      </c>
      <c r="D41" s="228"/>
      <c r="E41" s="276">
        <v>87933426</v>
      </c>
      <c r="F41" s="289">
        <v>424157316</v>
      </c>
      <c r="G41" s="210"/>
      <c r="H41" s="211"/>
      <c r="I41" s="210"/>
      <c r="J41" s="210"/>
    </row>
    <row r="42" spans="1:11" ht="15.75" customHeight="1">
      <c r="A42" s="348">
        <v>3.3</v>
      </c>
      <c r="B42" s="349"/>
      <c r="C42" s="224" t="s">
        <v>552</v>
      </c>
      <c r="D42" s="225"/>
      <c r="E42" s="267"/>
      <c r="F42" s="292"/>
      <c r="G42" s="210"/>
      <c r="H42" s="211"/>
      <c r="I42" s="210"/>
      <c r="J42" s="210"/>
    </row>
    <row r="43" spans="1:11" ht="15.75" customHeight="1">
      <c r="A43" s="226"/>
      <c r="B43" s="233"/>
      <c r="C43" s="167" t="s">
        <v>553</v>
      </c>
      <c r="D43" s="228"/>
      <c r="E43" s="268"/>
      <c r="F43" s="293"/>
      <c r="G43" s="210"/>
      <c r="H43" s="211"/>
      <c r="I43" s="210"/>
      <c r="J43" s="210"/>
    </row>
    <row r="44" spans="1:11" ht="15.75" customHeight="1">
      <c r="A44" s="344">
        <v>4</v>
      </c>
      <c r="B44" s="350">
        <v>4</v>
      </c>
      <c r="C44" s="234" t="s">
        <v>577</v>
      </c>
      <c r="D44" s="225"/>
      <c r="E44" s="269"/>
      <c r="F44" s="294"/>
      <c r="G44" s="210"/>
      <c r="H44" s="211"/>
      <c r="I44" s="210"/>
      <c r="J44" s="210"/>
    </row>
    <row r="45" spans="1:11" ht="15.75" customHeight="1">
      <c r="A45" s="235"/>
      <c r="B45" s="236"/>
      <c r="C45" s="167" t="s">
        <v>581</v>
      </c>
      <c r="D45" s="228"/>
      <c r="E45" s="270">
        <f>E35/E31-1</f>
        <v>5.0483050620897973E-2</v>
      </c>
      <c r="F45" s="295">
        <v>3.5000000000000001E-3</v>
      </c>
      <c r="G45" s="200"/>
      <c r="H45" s="211"/>
      <c r="I45" s="210"/>
      <c r="J45" s="210"/>
    </row>
    <row r="46" spans="1:11" ht="15.75" customHeight="1">
      <c r="A46" s="344">
        <v>5</v>
      </c>
      <c r="B46" s="350"/>
      <c r="C46" s="237" t="s">
        <v>554</v>
      </c>
      <c r="D46" s="238"/>
      <c r="E46" s="271"/>
      <c r="F46" s="296"/>
      <c r="G46" s="210"/>
      <c r="H46" s="211"/>
      <c r="I46" s="210"/>
      <c r="J46" s="210"/>
    </row>
    <row r="47" spans="1:11" ht="15.75" customHeight="1">
      <c r="A47" s="220"/>
      <c r="B47" s="221"/>
      <c r="C47" s="239" t="s">
        <v>555</v>
      </c>
      <c r="D47" s="240"/>
      <c r="E47" s="272"/>
      <c r="F47" s="297"/>
      <c r="G47" s="210"/>
      <c r="H47" s="211"/>
      <c r="I47" s="210"/>
      <c r="J47" s="210"/>
    </row>
    <row r="48" spans="1:11" ht="15.75" customHeight="1">
      <c r="A48" s="355">
        <v>5.0999999999999996</v>
      </c>
      <c r="B48" s="356"/>
      <c r="C48" s="241" t="s">
        <v>592</v>
      </c>
      <c r="D48" s="209"/>
      <c r="E48" s="304">
        <v>12574.03</v>
      </c>
      <c r="F48" s="299">
        <v>12451.26</v>
      </c>
      <c r="H48" s="211"/>
      <c r="I48" s="210"/>
      <c r="J48" s="210"/>
    </row>
    <row r="49" spans="1:10" ht="15.75" customHeight="1">
      <c r="A49" s="355">
        <v>5.2</v>
      </c>
      <c r="B49" s="356"/>
      <c r="C49" s="242" t="s">
        <v>593</v>
      </c>
      <c r="D49" s="243"/>
      <c r="E49" s="304">
        <v>10488.48</v>
      </c>
      <c r="F49" s="298">
        <v>10488.48</v>
      </c>
      <c r="G49" s="210"/>
      <c r="H49" s="211"/>
      <c r="I49" s="210"/>
      <c r="J49" s="210"/>
    </row>
    <row r="50" spans="1:10" ht="15.75" customHeight="1">
      <c r="A50" s="353">
        <v>6</v>
      </c>
      <c r="B50" s="354"/>
      <c r="C50" s="244" t="s">
        <v>578</v>
      </c>
      <c r="D50" s="245"/>
      <c r="E50" s="279"/>
      <c r="F50" s="280"/>
      <c r="G50" s="210"/>
      <c r="H50" s="211"/>
      <c r="I50" s="210"/>
      <c r="J50" s="210"/>
    </row>
    <row r="51" spans="1:10" ht="15.75" customHeight="1">
      <c r="A51" s="355">
        <v>6.1</v>
      </c>
      <c r="B51" s="356">
        <v>6.1</v>
      </c>
      <c r="C51" s="246" t="s">
        <v>594</v>
      </c>
      <c r="D51" s="247"/>
      <c r="E51" s="281">
        <v>24130.519999999997</v>
      </c>
      <c r="F51" s="281">
        <v>24130.52</v>
      </c>
      <c r="G51" s="305"/>
      <c r="H51" s="211"/>
      <c r="I51" s="210"/>
      <c r="J51" s="210"/>
    </row>
    <row r="52" spans="1:10" ht="15.75" customHeight="1">
      <c r="A52" s="355">
        <v>6.2</v>
      </c>
      <c r="B52" s="356"/>
      <c r="C52" s="208" t="s">
        <v>595</v>
      </c>
      <c r="D52" s="241"/>
      <c r="E52" s="306">
        <f>+E51*E35</f>
        <v>303417882.39559996</v>
      </c>
      <c r="F52" s="281">
        <v>288836533.07999998</v>
      </c>
      <c r="G52" s="303"/>
      <c r="H52" s="211"/>
      <c r="I52" s="210"/>
      <c r="J52" s="210"/>
    </row>
    <row r="53" spans="1:10" ht="15.75" customHeight="1" thickBot="1">
      <c r="A53" s="351">
        <v>6.2</v>
      </c>
      <c r="B53" s="352">
        <v>6.3</v>
      </c>
      <c r="C53" s="248" t="s">
        <v>583</v>
      </c>
      <c r="D53" s="248"/>
      <c r="E53" s="282">
        <f>ROUND(+E52/E34,4)</f>
        <v>4.1000000000000003E-3</v>
      </c>
      <c r="F53" s="283">
        <v>4.1000000000000003E-3</v>
      </c>
      <c r="G53" s="303"/>
      <c r="H53" s="211"/>
      <c r="I53" s="210"/>
      <c r="J53" s="210"/>
    </row>
    <row r="54" spans="1:10" ht="15.75" customHeight="1">
      <c r="A54" s="249"/>
      <c r="B54" s="249"/>
      <c r="C54" s="249"/>
      <c r="D54" s="249"/>
      <c r="E54" s="250"/>
      <c r="F54" s="250"/>
    </row>
    <row r="55" spans="1:10">
      <c r="B55" s="251"/>
      <c r="C55" s="252" t="s">
        <v>556</v>
      </c>
      <c r="D55" s="252"/>
      <c r="E55" s="343" t="s">
        <v>557</v>
      </c>
      <c r="F55" s="343"/>
    </row>
    <row r="56" spans="1:10">
      <c r="B56" s="251"/>
      <c r="C56" s="253" t="s">
        <v>596</v>
      </c>
      <c r="D56" s="252"/>
      <c r="E56" s="377" t="s">
        <v>558</v>
      </c>
      <c r="F56" s="343"/>
    </row>
    <row r="57" spans="1:10" ht="14.25" customHeight="1">
      <c r="C57" s="254"/>
      <c r="D57" s="254"/>
      <c r="E57" s="174"/>
      <c r="F57" s="174"/>
    </row>
    <row r="58" spans="1:10" ht="14.25" customHeight="1">
      <c r="A58" s="255"/>
      <c r="B58" s="255"/>
    </row>
    <row r="59" spans="1:10" ht="14.25" customHeight="1">
      <c r="A59" s="255"/>
      <c r="B59" s="255"/>
    </row>
    <row r="60" spans="1:10" ht="14.25" customHeight="1">
      <c r="A60" s="255"/>
      <c r="B60" s="255"/>
    </row>
    <row r="61" spans="1:10" ht="14.25" customHeight="1">
      <c r="A61" s="255"/>
      <c r="B61" s="255"/>
    </row>
    <row r="62" spans="1:10" ht="14.25" customHeight="1">
      <c r="A62" s="255"/>
      <c r="B62" s="255"/>
    </row>
    <row r="63" spans="1:10" ht="14.25" customHeight="1">
      <c r="A63" s="255"/>
      <c r="B63" s="255"/>
      <c r="C63" s="253"/>
      <c r="E63" s="378"/>
      <c r="F63" s="378"/>
    </row>
    <row r="64" spans="1:10" ht="14.25" customHeight="1">
      <c r="A64" s="256"/>
      <c r="B64" s="256"/>
      <c r="C64" s="257"/>
      <c r="D64" s="173"/>
      <c r="E64" s="379"/>
      <c r="F64" s="379"/>
    </row>
    <row r="65" spans="1:4" ht="16.5">
      <c r="A65" s="256"/>
      <c r="B65" s="256"/>
      <c r="C65" s="256"/>
      <c r="D65" s="256"/>
    </row>
    <row r="66" spans="1:4" ht="16.5">
      <c r="A66" s="258"/>
      <c r="B66" s="258"/>
      <c r="C66" s="258"/>
      <c r="D66" s="258"/>
    </row>
    <row r="67" spans="1:4" ht="16.5">
      <c r="A67" s="259"/>
      <c r="B67" s="259"/>
      <c r="C67" s="258"/>
      <c r="D67" s="258"/>
    </row>
    <row r="68" spans="1:4" ht="15.75">
      <c r="A68" s="260"/>
      <c r="B68" s="260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QwtXBgbQSGvuQdXm2OBPx2xZzk4=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+Hm8n7vFRGXsJ7qTeYciDK3whEs=</DigestValue>
    </Reference>
  </SignedInfo>
  <SignatureValue>uq7+0JyN06SiibMLmt+fnkvkrY7cvhNKBs0WagzY22MaCbfdQAJ93MaEBNKoLC8MEgS10gtlD2+F
xb20zmAzQnDGBrxZRoP9X2TJn6fcDtPAwYRPe86GORTgFSubIFFyXGPBoZJbZWIswqKlXv2cW4yU
h5AAOnHE+PW8M2C+OfU=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584ggQWVIy2Qp4sAc7hogPeuHUE=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2023-06-05T07:09:38Z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2023-06-05T07:09:38Z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kpVSKiXKskojLQ8pHjCHaCKf3sU=</DigestValue>
    </Reference>
    <Reference Type="http://www.w3.org/2000/09/xmldsig#Object" URI="#idOfficeObject">
      <DigestMethod Algorithm="http://www.w3.org/2000/09/xmldsig#sha1"/>
      <DigestValue>RjyinmnQVgR+gm1breRPeejPmqQ=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lM8jM6aENTTmhZuqpZSEHfrgc48=</DigestValue>
    </Reference>
  </SignedInfo>
  <SignatureValue>N9awD4y0AOzzCA/exrlUmQ3TV86x75I8tCvXq5Qzl5l5LVeX+szvk7RcyeLWwpAJbiQJJh/keYpy
pbe8j1R7+oCMWdzliHmJK0Wg56jgA1R0p5alH/AsSE4V0zWdduQpkxBSOaQOxbTcdkLKpQElGI7X
n9qTGDpfx6dv6m/EscM=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FxyCKQxWiJ0nAAsG9+Uvp3EMxbA=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ePIUt+ElIA9NtTx8YJYwRAR16AA=</DigestValue>
      </Reference>
      <Reference URI="/xl/styles.xml?ContentType=application/vnd.openxmlformats-officedocument.spreadsheetml.styles+xml">
        <DigestMethod Algorithm="http://www.w3.org/2000/09/xmldsig#sha1"/>
        <DigestValue>kW7x9iurJAlWGlAzc3xRkvRX/8A=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lHcttY9obKMypGLePoyb7adDRtY=</DigestValue>
      </Reference>
      <Reference URI="/xl/worksheets/sheet3.xml?ContentType=application/vnd.openxmlformats-officedocument.spreadsheetml.worksheet+xml">
        <DigestMethod Algorithm="http://www.w3.org/2000/09/xmldsig#sha1"/>
        <DigestValue>FFK+LPNHq0SISgtr2+XZB3E/vAQ=</DigestValue>
      </Reference>
      <Reference URI="/xl/worksheets/sheet4.xml?ContentType=application/vnd.openxmlformats-officedocument.spreadsheetml.worksheet+xml">
        <DigestMethod Algorithm="http://www.w3.org/2000/09/xmldsig#sha1"/>
        <DigestValue>kGI2WFM463y8DAVfZJxNU3igPJA=</DigestValue>
      </Reference>
      <Reference URI="/xl/worksheets/sheet5.xml?ContentType=application/vnd.openxmlformats-officedocument.spreadsheetml.worksheet+xml">
        <DigestMethod Algorithm="http://www.w3.org/2000/09/xmldsig#sha1"/>
        <DigestValue>FtOAK16oUlCEGA4hoLiKPdjq3Co=</DigestValue>
      </Reference>
      <Reference URI="/xl/worksheets/sheet6.xml?ContentType=application/vnd.openxmlformats-officedocument.spreadsheetml.worksheet+xml">
        <DigestMethod Algorithm="http://www.w3.org/2000/09/xmldsig#sha1"/>
        <DigestValue>584ggQWVIy2Qp4sAc7hogPeuHUE=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2023-06-05T12:59:57Z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2023-06-05T12:59:57Z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2023-06-05T07:04:32Z</dcterms:modified>
</cp:coreProperties>
</file>