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9200" windowHeight="114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E25" i="27" l="1"/>
  <c r="D20" i="27" s="1"/>
  <c r="E30" i="27" l="1"/>
  <c r="E31" i="27" l="1"/>
  <c r="D19" i="27" l="1"/>
  <c r="D18" i="27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<sst xmlns="http://schemas.openxmlformats.org/spreadsheetml/2006/main" count="1388" uniqueCount="597">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</sst>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  <numFmt numFmtId="220" formatCode="0.0000000000000000000"/>
    <numFmt numFmtId="221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220" fontId="48" fillId="0" borderId="0" xfId="0" applyNumberFormat="1" applyFont="1"/>
    <xf numFmtId="221" fontId="48" fillId="0" borderId="0" xfId="64" applyNumberFormat="1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8" zoomScaleNormal="100" workbookViewId="0">
      <selection activeCell="G52" sqref="G52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584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61" t="s">
        <v>572</v>
      </c>
      <c r="B18" s="361"/>
      <c r="C18" s="361"/>
      <c r="D18" s="161" t="str">
        <f>"Từ ngày "&amp;TEXT(G18,"dd/mm/yyyy")&amp;" đến "&amp;TEXT(G19,"dd/mm/yyyy")</f>
        <v>Từ ngày 20/03/2023 đến 26/03/2023</v>
      </c>
      <c r="G18" s="176">
        <v>45005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20/03/2023 to 26/03/2023</v>
      </c>
      <c r="G19" s="176">
        <v>45011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45012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6">
        <f>D20</f>
        <v>45012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2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45011</v>
      </c>
      <c r="F25" s="190">
        <v>45004</v>
      </c>
      <c r="G25" s="191"/>
      <c r="H25" s="179"/>
      <c r="K25" s="185"/>
    </row>
    <row r="26" spans="1:11" ht="15.75" customHeight="1">
      <c r="A26" s="364" t="s">
        <v>574</v>
      </c>
      <c r="B26" s="365"/>
      <c r="C26" s="192" t="s">
        <v>544</v>
      </c>
      <c r="D26" s="192"/>
      <c r="E26" s="193"/>
      <c r="F26" s="274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8"/>
      <c r="F27" s="277"/>
      <c r="H27" s="199"/>
      <c r="K27" s="194"/>
    </row>
    <row r="28" spans="1:11" ht="15.75" customHeight="1">
      <c r="A28" s="357">
        <v>1</v>
      </c>
      <c r="B28" s="358"/>
      <c r="C28" s="200" t="s">
        <v>546</v>
      </c>
      <c r="D28" s="201"/>
      <c r="E28" s="299"/>
      <c r="F28" s="300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6"/>
      <c r="F29" s="277"/>
      <c r="H29" s="202"/>
      <c r="K29" s="194"/>
    </row>
    <row r="30" spans="1:11" ht="15.75" customHeight="1">
      <c r="A30" s="359">
        <v>1.1000000000000001</v>
      </c>
      <c r="B30" s="360"/>
      <c r="C30" s="207" t="s">
        <v>586</v>
      </c>
      <c r="D30" s="208"/>
      <c r="E30" s="163">
        <f>F34</f>
        <v>55121875354</v>
      </c>
      <c r="F30" s="283">
        <v>55985183814</v>
      </c>
      <c r="G30" s="209"/>
      <c r="H30" s="210"/>
      <c r="I30" s="209"/>
      <c r="J30" s="209"/>
      <c r="K30" s="185"/>
    </row>
    <row r="31" spans="1:11" ht="15.75" customHeight="1">
      <c r="A31" s="362">
        <v>1.2</v>
      </c>
      <c r="B31" s="363"/>
      <c r="C31" s="211" t="s">
        <v>587</v>
      </c>
      <c r="D31" s="212"/>
      <c r="E31" s="260">
        <f>F35</f>
        <v>10830.28</v>
      </c>
      <c r="F31" s="284">
        <v>10967.43</v>
      </c>
      <c r="G31" s="209"/>
      <c r="H31" s="210"/>
      <c r="I31" s="209"/>
      <c r="J31" s="209"/>
      <c r="K31" s="185"/>
    </row>
    <row r="32" spans="1:11" ht="15.75" customHeight="1">
      <c r="A32" s="357">
        <v>2</v>
      </c>
      <c r="B32" s="358"/>
      <c r="C32" s="200" t="s">
        <v>548</v>
      </c>
      <c r="D32" s="201"/>
      <c r="E32" s="261"/>
      <c r="F32" s="285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6"/>
      <c r="G33" s="209"/>
      <c r="H33" s="210"/>
      <c r="I33" s="209"/>
      <c r="J33" s="209"/>
      <c r="K33" s="185"/>
    </row>
    <row r="34" spans="1:11" ht="15.75" customHeight="1">
      <c r="A34" s="359">
        <v>2.1</v>
      </c>
      <c r="B34" s="360"/>
      <c r="C34" s="207" t="s">
        <v>588</v>
      </c>
      <c r="D34" s="208"/>
      <c r="E34" s="163">
        <v>55162188313</v>
      </c>
      <c r="F34" s="283">
        <v>55121875354</v>
      </c>
      <c r="G34" s="209"/>
      <c r="H34" s="210"/>
      <c r="I34" s="209"/>
      <c r="J34" s="209"/>
      <c r="K34" s="215"/>
    </row>
    <row r="35" spans="1:11" ht="15.75" customHeight="1">
      <c r="A35" s="362">
        <v>2.2000000000000002</v>
      </c>
      <c r="B35" s="363"/>
      <c r="C35" s="216" t="s">
        <v>589</v>
      </c>
      <c r="D35" s="206"/>
      <c r="E35" s="260">
        <v>10837.48</v>
      </c>
      <c r="F35" s="284">
        <v>10830.28</v>
      </c>
      <c r="G35" s="209"/>
      <c r="H35" s="210"/>
      <c r="I35" s="209"/>
      <c r="J35" s="209"/>
    </row>
    <row r="36" spans="1:11" ht="15.75" customHeight="1">
      <c r="A36" s="344">
        <v>3</v>
      </c>
      <c r="B36" s="345"/>
      <c r="C36" s="217" t="s">
        <v>577</v>
      </c>
      <c r="D36" s="218"/>
      <c r="E36" s="263"/>
      <c r="F36" s="287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75">
        <f>E34-E30</f>
        <v>40312959</v>
      </c>
      <c r="F37" s="288">
        <v>-863308460</v>
      </c>
      <c r="G37" s="209"/>
      <c r="H37" s="210"/>
      <c r="I37" s="209"/>
      <c r="J37" s="209"/>
    </row>
    <row r="38" spans="1:11" ht="15.75" customHeight="1">
      <c r="A38" s="346">
        <v>3.1</v>
      </c>
      <c r="B38" s="347"/>
      <c r="C38" s="223" t="s">
        <v>550</v>
      </c>
      <c r="D38" s="224"/>
      <c r="E38" s="263"/>
      <c r="F38" s="287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64">
        <f>E37-E41</f>
        <v>36947795</v>
      </c>
      <c r="F39" s="289">
        <v>-698127753</v>
      </c>
      <c r="G39" s="209"/>
      <c r="H39" s="210"/>
      <c r="I39" s="209"/>
      <c r="J39" s="209"/>
    </row>
    <row r="40" spans="1:11" ht="15.75" customHeight="1">
      <c r="A40" s="348">
        <v>3.2</v>
      </c>
      <c r="B40" s="349"/>
      <c r="C40" s="228" t="s">
        <v>585</v>
      </c>
      <c r="D40" s="229"/>
      <c r="E40" s="265"/>
      <c r="F40" s="290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5">
        <v>3365164</v>
      </c>
      <c r="F41" s="288">
        <v>-165180707</v>
      </c>
      <c r="G41" s="209"/>
      <c r="H41" s="210"/>
      <c r="I41" s="209"/>
      <c r="J41" s="209"/>
    </row>
    <row r="42" spans="1:11" ht="15.75" customHeight="1">
      <c r="A42" s="348">
        <v>3.3</v>
      </c>
      <c r="B42" s="349"/>
      <c r="C42" s="223" t="s">
        <v>552</v>
      </c>
      <c r="D42" s="224"/>
      <c r="E42" s="266"/>
      <c r="F42" s="291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7"/>
      <c r="F43" s="292"/>
      <c r="G43" s="209"/>
      <c r="H43" s="210"/>
      <c r="I43" s="209"/>
      <c r="J43" s="209"/>
    </row>
    <row r="44" spans="1:11" ht="15.75" customHeight="1">
      <c r="A44" s="344">
        <v>4</v>
      </c>
      <c r="B44" s="350">
        <v>4</v>
      </c>
      <c r="C44" s="233" t="s">
        <v>575</v>
      </c>
      <c r="D44" s="224"/>
      <c r="E44" s="268"/>
      <c r="F44" s="293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9">
        <f>E35/E31-1</f>
        <v>6.6480275671532141E-4</v>
      </c>
      <c r="F45" s="294">
        <v>-1.2505208604021156E-2</v>
      </c>
      <c r="G45" s="306"/>
      <c r="H45" s="210"/>
      <c r="I45" s="209"/>
      <c r="J45" s="209"/>
    </row>
    <row r="46" spans="1:11" ht="15.75" customHeight="1">
      <c r="A46" s="344">
        <v>5</v>
      </c>
      <c r="B46" s="350"/>
      <c r="C46" s="236" t="s">
        <v>554</v>
      </c>
      <c r="D46" s="237"/>
      <c r="E46" s="270"/>
      <c r="F46" s="295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71"/>
      <c r="F47" s="296"/>
      <c r="G47" s="209"/>
      <c r="H47" s="210"/>
      <c r="I47" s="209"/>
      <c r="J47" s="209"/>
    </row>
    <row r="48" spans="1:11" ht="15.75" customHeight="1">
      <c r="A48" s="355">
        <v>5.0999999999999996</v>
      </c>
      <c r="B48" s="356"/>
      <c r="C48" s="240" t="s">
        <v>590</v>
      </c>
      <c r="D48" s="208"/>
      <c r="E48" s="302">
        <v>11884.41</v>
      </c>
      <c r="F48" s="297">
        <v>11884.41</v>
      </c>
      <c r="H48" s="210"/>
      <c r="I48" s="209"/>
      <c r="J48" s="209"/>
    </row>
    <row r="49" spans="1:10" ht="15.75" customHeight="1">
      <c r="A49" s="355">
        <v>5.2</v>
      </c>
      <c r="B49" s="356"/>
      <c r="C49" s="241" t="s">
        <v>591</v>
      </c>
      <c r="D49" s="242"/>
      <c r="E49" s="302">
        <v>9986.9500000000007</v>
      </c>
      <c r="F49" s="297">
        <v>9986.9500000000007</v>
      </c>
      <c r="G49" s="209"/>
      <c r="H49" s="210"/>
      <c r="I49" s="209"/>
      <c r="J49" s="209"/>
    </row>
    <row r="50" spans="1:10" ht="15.75" customHeight="1">
      <c r="A50" s="353">
        <v>6</v>
      </c>
      <c r="B50" s="354"/>
      <c r="C50" s="243" t="s">
        <v>576</v>
      </c>
      <c r="D50" s="244"/>
      <c r="E50" s="278"/>
      <c r="F50" s="279"/>
      <c r="G50" s="209"/>
      <c r="H50" s="210"/>
      <c r="I50" s="209"/>
      <c r="J50" s="209"/>
    </row>
    <row r="51" spans="1:10" ht="15.75" customHeight="1">
      <c r="A51" s="355">
        <v>6.1</v>
      </c>
      <c r="B51" s="356">
        <v>6.1</v>
      </c>
      <c r="C51" s="245" t="s">
        <v>592</v>
      </c>
      <c r="D51" s="246"/>
      <c r="E51" s="280">
        <v>2328.2199999999998</v>
      </c>
      <c r="F51" s="280">
        <v>2328.2199999999998</v>
      </c>
      <c r="G51" s="303"/>
      <c r="H51" s="210"/>
      <c r="I51" s="209"/>
      <c r="J51" s="209"/>
    </row>
    <row r="52" spans="1:10" ht="15.75" customHeight="1">
      <c r="A52" s="355">
        <v>6.2</v>
      </c>
      <c r="B52" s="356"/>
      <c r="C52" s="207" t="s">
        <v>593</v>
      </c>
      <c r="D52" s="240"/>
      <c r="E52" s="304">
        <v>25232037.685599998</v>
      </c>
      <c r="F52" s="280">
        <v>25215274.5</v>
      </c>
      <c r="G52" s="301"/>
      <c r="H52" s="210"/>
      <c r="I52" s="209"/>
      <c r="J52" s="209"/>
    </row>
    <row r="53" spans="1:10" ht="15.75" customHeight="1" thickBot="1">
      <c r="A53" s="351">
        <v>6.2</v>
      </c>
      <c r="B53" s="352">
        <v>6.3</v>
      </c>
      <c r="C53" s="247" t="s">
        <v>581</v>
      </c>
      <c r="D53" s="247"/>
      <c r="E53" s="281">
        <v>5.0000000000000001E-4</v>
      </c>
      <c r="F53" s="282">
        <v>5.0000000000000001E-4</v>
      </c>
      <c r="G53" s="301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3" t="s">
        <v>557</v>
      </c>
      <c r="F55" s="343"/>
    </row>
    <row r="56" spans="1:10">
      <c r="B56" s="250"/>
      <c r="C56" s="252" t="s">
        <v>594</v>
      </c>
      <c r="D56" s="251"/>
      <c r="E56" s="377" t="s">
        <v>558</v>
      </c>
      <c r="F56" s="343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5"/>
    </row>
    <row r="63" spans="1:10" ht="14.25" customHeight="1">
      <c r="A63" s="254"/>
      <c r="B63" s="254"/>
      <c r="C63" s="252"/>
      <c r="E63" s="378"/>
      <c r="F63" s="378"/>
    </row>
    <row r="64" spans="1:10" ht="14.25" customHeight="1">
      <c r="A64" s="255"/>
      <c r="B64" s="255"/>
      <c r="C64" s="256"/>
      <c r="D64" s="173"/>
      <c r="E64" s="379"/>
      <c r="F64" s="379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JV/MdxOJYShbsF9NvSRy7pS2qyk=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YgVHoSU9TQ1k0FO/ySzfMOLxrRw=</DigestValue>
    </Reference>
  </SignedInfo>
  <SignatureValue>B15xESV9TXGdXNhxI3yqA5u6bW0xQuNFxZ62QgRNwVoSv/Osbkleu8REL70QlUupHwPbvw0Jfnl8
IH3r+n8GEC2Fs75CjWCTxZSYXQHg7c0R0Iak4egZjTL6lQwdEicV3OqSrVOVIg92FJ+vqF2JDN5a
eOQtdPXwmLyalwVWI5U=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1GK/FL+5DeXrseDJHFdvLOYiLVE=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48j363dHeXYuxvYQ/gmapHmp4M0=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I2ZQ8xp2PhhNc96IaM6FMHx+JTc=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D63PMLNzHtQaHEoklsC9k7Ydnrc=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2023-03-27T08:08:02Z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2023-03-27T08:08:02Z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/EQKaFRuQiTztKSCUYkzUKwsG6k=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BUBoK0ctFVjan6TEV8LbyRvQZ+8=</DigestValue>
    </Reference>
  </SignedInfo>
  <SignatureValue>AIjSDtHU8Ytt1jlynbsxK4lwdPBVtYX1p0d+arGlTYtGAqtg47HiVhadewcBctHh0/kvwWJIGGvv
4WEyyyxzTdHduwsSx35FBY0J6t1uMSSa5GrxNPwfZwU9bjGCPtOyhNxzvhIHb4YygaWTYfKyLby0
59RhjTLuPqokFnk7qfM=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48j363dHeXYuxvYQ/gmapHmp4M0=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I2ZQ8xp2PhhNc96IaM6FMHx+JTc=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D63PMLNzHtQaHEoklsC9k7Ydnrc=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1GK/FL+5DeXrseDJHFdvLOYiLVE=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2023-03-27T09:43:02Z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2023-03-27T09:43:02Z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2022-12-19T07:25:09Z</cp:lastPrinted>
  <dcterms:created xsi:type="dcterms:W3CDTF">2014-09-25T08:23:57Z</dcterms:created>
  <dcterms:modified xsi:type="dcterms:W3CDTF">2023-03-27T08:05:28Z</dcterms:modified>
</cp:coreProperties>
</file>