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<sst xmlns="http://schemas.openxmlformats.org/spreadsheetml/2006/main" count="1409" uniqueCount="616">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</sst>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3" zoomScaleNormal="100" workbookViewId="0">
      <selection activeCell="E47" sqref="E47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588</v>
      </c>
      <c r="B1" s="394"/>
      <c r="C1" s="394"/>
      <c r="D1" s="394"/>
      <c r="E1" s="394"/>
      <c r="F1" s="394"/>
    </row>
    <row r="2" spans="1:9" ht="15.75" customHeight="1">
      <c r="A2" s="413" t="s">
        <v>589</v>
      </c>
      <c r="B2" s="413"/>
      <c r="C2" s="413"/>
      <c r="D2" s="413"/>
      <c r="E2" s="413"/>
      <c r="F2" s="413"/>
    </row>
    <row r="3" spans="1:9" ht="25.5" customHeight="1">
      <c r="A3" s="414" t="s">
        <v>590</v>
      </c>
      <c r="B3" s="414"/>
      <c r="C3" s="414"/>
      <c r="D3" s="414"/>
      <c r="E3" s="414"/>
      <c r="F3" s="414"/>
    </row>
    <row r="4" spans="1:9" ht="26.25" customHeight="1">
      <c r="A4" s="415" t="s">
        <v>591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10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405" t="s">
        <v>596</v>
      </c>
      <c r="B18" s="405"/>
      <c r="C18" s="405"/>
      <c r="D18" s="161" t="str">
        <f>"Từ ngày "&amp;TEXT(G18,"dd/mm/yyyy;@")&amp;" đến "&amp;TEXT(G19,"dd/mm/yyyy;@")</f>
        <v>Từ ngày 28/12/2022 đến 03/01/2023</v>
      </c>
      <c r="G18" s="169">
        <v>44923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28/12/2022 to 03/01/2023</v>
      </c>
      <c r="G19" s="169">
        <v>44929</v>
      </c>
      <c r="H19" s="197"/>
    </row>
    <row r="20" spans="1:11" s="177" customFormat="1" ht="15.75" customHeight="1">
      <c r="A20" s="405" t="s">
        <v>592</v>
      </c>
      <c r="B20" s="405"/>
      <c r="C20" s="405"/>
      <c r="D20" s="161">
        <f>G19+2</f>
        <v>44931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44931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577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15">
        <f>+G19</f>
        <v>44929</v>
      </c>
      <c r="F25" s="277">
        <f>G18-1</f>
        <v>44922</v>
      </c>
      <c r="G25" s="182"/>
      <c r="K25" s="186"/>
    </row>
    <row r="26" spans="1:11" ht="15.75" customHeight="1">
      <c r="A26" s="416" t="s">
        <v>597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599</v>
      </c>
      <c r="D30" s="206"/>
      <c r="E30" s="320">
        <f>F34</f>
        <v>43620684583</v>
      </c>
      <c r="F30" s="282">
        <v>44172340168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600</v>
      </c>
      <c r="D31" s="210"/>
      <c r="E31" s="321">
        <f>F35</f>
        <v>8724.1299999999992</v>
      </c>
      <c r="F31" s="283">
        <v>8834.4599999999991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601</v>
      </c>
      <c r="D34" s="206"/>
      <c r="E34" s="320">
        <v>44780037735</v>
      </c>
      <c r="F34" s="282">
        <v>43620684583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602</v>
      </c>
      <c r="D35" s="204"/>
      <c r="E35" s="321">
        <v>8956</v>
      </c>
      <c r="F35" s="283">
        <v>8724.1299999999992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595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325">
        <f>E34-E30</f>
        <v>1159353152</v>
      </c>
      <c r="F37" s="287">
        <v>-551655585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1159353152</v>
      </c>
      <c r="F39" s="287">
        <v>-551655585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586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328">
        <f>E35-E31</f>
        <v>231.8700000000008</v>
      </c>
      <c r="F43" s="290">
        <v>-110.32999999999993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603</v>
      </c>
      <c r="D46" s="206"/>
      <c r="E46" s="331">
        <v>77475502569.113464</v>
      </c>
      <c r="F46" s="293">
        <v>77475502569.113464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604</v>
      </c>
      <c r="D47" s="204"/>
      <c r="E47" s="331">
        <v>41706656831</v>
      </c>
      <c r="F47" s="293">
        <v>41706656831</v>
      </c>
      <c r="G47" s="276"/>
      <c r="H47" s="208"/>
      <c r="I47" s="207"/>
    </row>
    <row r="48" spans="1:11" ht="15.75" customHeight="1">
      <c r="A48" s="401" t="s">
        <v>598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6890</v>
      </c>
      <c r="F50" s="294">
        <v>6130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6240</v>
      </c>
      <c r="F52" s="296">
        <v>6890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-9.4339622641509441E-2</v>
      </c>
      <c r="F54" s="297">
        <v>0.12398042414355628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605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606</v>
      </c>
      <c r="D58" s="250"/>
      <c r="E58" s="328">
        <f>E52-E35</f>
        <v>-2716</v>
      </c>
      <c r="F58" s="290">
        <v>-1834.1299999999992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-0.30326038410004469</v>
      </c>
      <c r="F60" s="300">
        <v>-0.21023643618332136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607</v>
      </c>
      <c r="D63" s="255"/>
      <c r="E63" s="331">
        <v>11850</v>
      </c>
      <c r="F63" s="293">
        <v>11850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608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08"/>
      <c r="F66" s="175"/>
    </row>
    <row r="67" spans="1:8">
      <c r="A67" s="175" t="s">
        <v>570</v>
      </c>
      <c r="B67" s="175"/>
      <c r="C67" s="175" t="s">
        <v>610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571</v>
      </c>
      <c r="D69" s="261"/>
      <c r="E69" s="385" t="s">
        <v>572</v>
      </c>
      <c r="F69" s="385"/>
    </row>
    <row r="70" spans="1:8">
      <c r="B70" s="270" t="s">
        <v>611</v>
      </c>
      <c r="D70" s="261"/>
      <c r="E70" s="384" t="s">
        <v>573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345" t="s">
        <v>612</v>
      </c>
      <c r="F82" s="272"/>
    </row>
    <row r="83" spans="1:6">
      <c r="B83" s="167" t="s">
        <v>537</v>
      </c>
      <c r="E83" s="311" t="s">
        <v>579</v>
      </c>
    </row>
    <row r="84" spans="1:6" ht="5.45" customHeight="1"/>
    <row r="85" spans="1:6">
      <c r="B85" s="273"/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5" right="0.25" top="0.75" bottom="0.75" header="0.3" footer="0.3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3nFkc2oOV29b+VzqiVCWJOTq3Cg=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WnPYkGHp0powK1BcDNR/N4MP6fM=</DigestValue>
    </Reference>
  </SignedInfo>
  <SignatureValue>ptKOw4uKtqutHgXAPctR49ZtVpU9QtvxB8lmcxboeF0DOdav6fUmNnAS94ph2Nj/pavB3U398YvC
Sz1DW7Oidpu0SF7PUYJARKB0x3lsK2SaqS+syFpxNVr/0+hqc/G+o9D+71gWBmb5uGqKq3qNXmvr
uz6vKsisBqDOB8UeQU0=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GHLElwPHa38Yz5wrIGWXsMAebnQ=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Br5VUxvrVDLIVU1/Eg26UDqDASM=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2023-01-04T11:58:12Z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2023-01-04T11:58:12Z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WIiXg1v3cxk9e5dzyL+7b+eEESs=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I82GB0ueBaIs8p4Bam75LwaUbZw=</DigestValue>
    </Reference>
  </SignedInfo>
  <SignatureValue>m9jYEHqgGDhPiTnpWTP0oZ+7Ba7SYyHSixIozgWaVCJPsQjhFqcbb1pe9uF1KO4pfmgUSrB0nKOY
NJzt+IDKvecVZW6MN5Pgtam3EEJtmxUG2D57ibaVqs5YcNLT5ZF7U5sxxY8m6/LC66WyRaqBlP/t
xndkNwNQbJPV5IEHeQ0=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O9WfrHbaY3Es+kcAzyOcS0aDb10=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Br5VUxvrVDLIVU1/Eg26UDqDASM=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GHLElwPHa38Yz5wrIGWXsMAebnQ=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2023-01-04T12:17:12Z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2023-01-04T12:17:12Z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2022-12-28T06:43:22Z</cp:lastPrinted>
  <dcterms:created xsi:type="dcterms:W3CDTF">2014-09-25T08:23:57Z</dcterms:created>
  <dcterms:modified xsi:type="dcterms:W3CDTF">2023-01-04T11:57:07Z</dcterms:modified>
</cp:coreProperties>
</file>