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8" i="2" l="1"/>
  <c r="D20" i="2" s="1"/>
  <c r="D16" i="2"/>
  <c r="D4" i="2"/>
  <c r="B10" i="4"/>
  <c r="D5" i="2"/>
  <c r="D10" i="2" l="1"/>
  <c r="D18" i="2"/>
  <c r="D21" i="2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<sst xmlns="http://schemas.openxmlformats.org/spreadsheetml/2006/main" count="84" uniqueCount="77">
  <si>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</si>
  <si>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</si>
  <si>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</si>
  <si>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</si>
  <si>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</si>
  <si>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</si>
  <si>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</si>
  <si>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</si>
  <si>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</si>
  <si>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</si>
  <si>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</si>
  <si>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</si>
  <si>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</si>
  <si>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</si>
  <si>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</si>
  <si>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</si>
  <si>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</si>
  <si>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</si>
  <si>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</si>
  <si>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</si>
  <si>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</si>
  <si>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</si>
  <si>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</si>
  <si>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</si>
  <si>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</si>
  <si>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</si>
  <si>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</si>
  <si>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</si>
  <si>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</si>
  <si>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</si>
  <si>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</si>
  <si>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</si>
  <si>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</si>
  <si>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</si>
  <si>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</si>
  <si>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</si>
  <si>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</si>
  <si>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</si>
  <si>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</si>
  <si>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</si>
  <si>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</si>
  <si>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</si>
  <si>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</si>
  <si>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</si>
  <si>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</si>
  <si>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</si>
  <si>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</si>
  <si>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</si>
  <si>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</si>
  <si>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</si>
  <si>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</si>
  <si>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</si>
  <si>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</si>
  <si>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</si>
  <si>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</si>
  <si>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</si>
  <si>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</si>
  <si>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</si>
  <si>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</si>
  <si>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</si>
  <si>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</si>
  <si>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</si>
  <si>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</si>
  <si>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</si>
  <si>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</si>
  <si>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</si>
  <si>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</si>
  <si>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</si>
  <si>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</si>
  <si>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</si>
  <si>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</si>
  <si>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</si>
  <si>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</si>
  <si>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</si>
  <si>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</si>
  <si>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29/09/2020</t>
  </si>
  <si>
    <t>Kỳ báo cáo ngày 06/10/2020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</si>
</sst>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30">
        <v>44104</v>
      </c>
    </row>
    <row r="5" spans="2:4" x14ac:dyDescent="0.25">
      <c r="C5" s="8" t="s">
        <v>61</v>
      </c>
      <c r="D5" s="19">
        <v>44110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7/10/2020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64</v>
      </c>
      <c r="C4" s="3" t="s">
        <v>27</v>
      </c>
      <c r="D4" s="23">
        <f>+E7</f>
        <v>55547460372.003868</v>
      </c>
      <c r="E4" s="23">
        <v>56370627540</v>
      </c>
      <c r="F4" s="24"/>
      <c r="G4" s="24"/>
      <c r="I4" s="34"/>
      <c r="J4" s="34"/>
    </row>
    <row r="5" spans="1:10" x14ac:dyDescent="0.25">
      <c r="A5" s="2"/>
      <c r="B5" s="1" t="s">
        <v>65</v>
      </c>
      <c r="C5" s="3" t="s">
        <v>28</v>
      </c>
      <c r="D5" s="25">
        <f>+E8</f>
        <v>11109.49</v>
      </c>
      <c r="E5" s="25">
        <v>11274.12</v>
      </c>
      <c r="F5" s="31"/>
      <c r="G5" s="24"/>
      <c r="I5" s="34"/>
      <c r="J5" s="34"/>
    </row>
    <row r="6" spans="1:10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  <c r="I6" s="34"/>
      <c r="J6" s="34"/>
    </row>
    <row r="7" spans="1:10" x14ac:dyDescent="0.25">
      <c r="A7" s="2"/>
      <c r="B7" s="1" t="s">
        <v>64</v>
      </c>
      <c r="C7" s="3" t="s">
        <v>30</v>
      </c>
      <c r="D7" s="23">
        <v>56067312749</v>
      </c>
      <c r="E7" s="23">
        <v>55547460372.003868</v>
      </c>
      <c r="F7" s="24"/>
      <c r="G7" s="24"/>
      <c r="I7" s="34"/>
      <c r="J7" s="34"/>
    </row>
    <row r="8" spans="1:10" x14ac:dyDescent="0.25">
      <c r="A8" s="2"/>
      <c r="B8" s="1" t="s">
        <v>65</v>
      </c>
      <c r="C8" s="3" t="s">
        <v>31</v>
      </c>
      <c r="D8" s="25">
        <f>ROUNDDOWN(D7/5000000,2)</f>
        <v>11213.46</v>
      </c>
      <c r="E8" s="25">
        <v>11109.49</v>
      </c>
      <c r="F8" s="24"/>
      <c r="G8" s="24"/>
      <c r="I8" s="34"/>
      <c r="J8" s="34"/>
    </row>
    <row r="9" spans="1:10" ht="21" x14ac:dyDescent="0.25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  <c r="I9" s="34"/>
      <c r="J9" s="34"/>
    </row>
    <row r="10" spans="1:10" ht="21" x14ac:dyDescent="0.25">
      <c r="A10" s="2"/>
      <c r="B10" s="1" t="s">
        <v>66</v>
      </c>
      <c r="C10" s="3" t="s">
        <v>33</v>
      </c>
      <c r="D10" s="26">
        <f>ROUND(D8-D5,2)</f>
        <v>103.97</v>
      </c>
      <c r="E10" s="26">
        <v>-164.63</v>
      </c>
      <c r="F10" s="24"/>
      <c r="G10" s="24"/>
      <c r="I10" s="34"/>
      <c r="J10" s="34"/>
    </row>
    <row r="11" spans="1:10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  <c r="I11" s="34"/>
      <c r="J11" s="34"/>
    </row>
    <row r="12" spans="1:10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  <c r="I12" s="34"/>
      <c r="J12" s="34"/>
    </row>
    <row r="13" spans="1:10" x14ac:dyDescent="0.25">
      <c r="A13" s="2"/>
      <c r="B13" s="1" t="s">
        <v>11</v>
      </c>
      <c r="C13" s="3" t="s">
        <v>35</v>
      </c>
      <c r="D13" s="23">
        <v>63826039796</v>
      </c>
      <c r="E13" s="23">
        <v>64200046916</v>
      </c>
      <c r="F13" s="24"/>
      <c r="G13" s="24"/>
      <c r="I13" s="34"/>
      <c r="J13" s="34"/>
    </row>
    <row r="14" spans="1:10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  <c r="I15" s="34"/>
      <c r="J15" s="34"/>
    </row>
    <row r="16" spans="1:10" x14ac:dyDescent="0.25">
      <c r="A16" s="2" t="s">
        <v>14</v>
      </c>
      <c r="B16" s="1" t="s">
        <v>5</v>
      </c>
      <c r="C16" s="3" t="s">
        <v>45</v>
      </c>
      <c r="D16" s="23">
        <f>E17</f>
        <v>5300</v>
      </c>
      <c r="E16" s="23">
        <v>5200</v>
      </c>
      <c r="F16" s="24"/>
      <c r="G16" s="24"/>
      <c r="I16" s="34"/>
      <c r="J16" s="34"/>
    </row>
    <row r="17" spans="1:10" x14ac:dyDescent="0.25">
      <c r="A17" s="2" t="s">
        <v>15</v>
      </c>
      <c r="B17" s="1" t="s">
        <v>16</v>
      </c>
      <c r="C17" s="3" t="s">
        <v>38</v>
      </c>
      <c r="D17" s="23">
        <v>5300</v>
      </c>
      <c r="E17" s="23">
        <v>5300</v>
      </c>
      <c r="F17" s="24"/>
      <c r="G17" s="24"/>
      <c r="I17" s="34"/>
      <c r="J17" s="34"/>
    </row>
    <row r="18" spans="1:10" ht="21" x14ac:dyDescent="0.25">
      <c r="A18" s="2" t="s">
        <v>18</v>
      </c>
      <c r="B18" s="1" t="s">
        <v>17</v>
      </c>
      <c r="C18" s="3" t="s">
        <v>39</v>
      </c>
      <c r="D18" s="27">
        <f>(D17-D16)/D16</f>
        <v>0</v>
      </c>
      <c r="E18" s="28">
        <v>1.9230769230769232E-2</v>
      </c>
      <c r="F18" s="24"/>
      <c r="I18" s="34"/>
      <c r="J18" s="34"/>
    </row>
    <row r="19" spans="1:10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  <c r="I19" s="34"/>
      <c r="J19" s="34"/>
    </row>
    <row r="20" spans="1:10" x14ac:dyDescent="0.25">
      <c r="A20" s="2"/>
      <c r="B20" s="1" t="s">
        <v>19</v>
      </c>
      <c r="C20" s="3" t="s">
        <v>46</v>
      </c>
      <c r="D20" s="26">
        <f>D17-D8</f>
        <v>-5913.4599999999991</v>
      </c>
      <c r="E20" s="26">
        <v>-5809.49</v>
      </c>
      <c r="F20" s="24"/>
      <c r="I20" s="34"/>
      <c r="J20" s="34"/>
    </row>
    <row r="21" spans="1:10" ht="21" x14ac:dyDescent="0.25">
      <c r="A21" s="2"/>
      <c r="B21" s="1" t="s">
        <v>20</v>
      </c>
      <c r="C21" s="3" t="s">
        <v>41</v>
      </c>
      <c r="D21" s="28">
        <f>D20/D8</f>
        <v>-0.52735373381632422</v>
      </c>
      <c r="E21" s="28">
        <v>-0.52293039554470999</v>
      </c>
      <c r="F21" s="24"/>
      <c r="I21" s="34"/>
      <c r="J21" s="34"/>
    </row>
    <row r="22" spans="1:10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  <c r="I22" s="34"/>
      <c r="J22" s="34"/>
    </row>
    <row r="23" spans="1:10" x14ac:dyDescent="0.25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I23" s="34"/>
      <c r="J23" s="34"/>
    </row>
    <row r="24" spans="1:10" x14ac:dyDescent="0.25">
      <c r="A24" s="2"/>
      <c r="B24" s="1" t="s">
        <v>12</v>
      </c>
      <c r="C24" s="3" t="s">
        <v>43</v>
      </c>
      <c r="D24" s="29">
        <v>5200</v>
      </c>
      <c r="E24" s="29">
        <v>5200</v>
      </c>
      <c r="F24" s="24"/>
      <c r="I24" s="34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JtCQBjdroUqOHtxSWf/l2JRqsU8=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fNTnwbkvziMsTJi+NTto1Oa4esw=</DigestValue>
    </Reference>
  </SignedInfo>
  <SignatureValue>BaaiqToncOFsxS6DupWVQmG0zejZtDPgZ4PO31l3uE9IiNOzjJmRHPxUzMrEfYVc7dCZjTpfg6X7
HOBbBcbC+hEuWQE0l/JH1ydj4C+7r7GfbZyrWab8wvwHM3BkQy6qi8iodBYobcyiJ8FPHDF104Jh
O62ZNmVSuBbYi2ay5BY=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Afujb2Sz+IXy0W+cp2BY2IpkUVA=</DigestValue>
      </Reference>
      <Reference URI="/xl/worksheets/sheet1.xml?ContentType=application/vnd.openxmlformats-officedocument.spreadsheetml.worksheet+xml">
        <DigestMethod Algorithm="http://www.w3.org/2000/09/xmldsig#sha1"/>
        <DigestValue>j7LUxjQSgAfGzZqEkTgZyS5vxuM=</DigestValue>
      </Reference>
      <Reference URI="/xl/calcChain.xml?ContentType=application/vnd.openxmlformats-officedocument.spreadsheetml.calcChain+xml">
        <DigestMethod Algorithm="http://www.w3.org/2000/09/xmldsig#sha1"/>
        <DigestValue>k/Kd3ORFmlKU/CCPbuf2sBWqmFg=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KBeDuCbTZCbmO7y6RUsPI0ygHNc=</DigestValue>
      </Reference>
      <Reference URI="/xl/styles.xml?ContentType=application/vnd.openxmlformats-officedocument.spreadsheetml.styles+xml">
        <DigestMethod Algorithm="http://www.w3.org/2000/09/xmldsig#sha1"/>
        <DigestValue>5frH/sfhWR/QG7N8CIgvkgM0bN0=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2020-10-07T07:50:21Z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2020-10-07T07:50:21Z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2020-10-07T07:50:21Z</dcterms:modified>
</cp:coreProperties>
</file>